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920" windowHeight="8415" tabRatio="796" activeTab="0"/>
  </bookViews>
  <sheets>
    <sheet name="Data Lossy" sheetId="1" r:id="rId1"/>
    <sheet name="RGB_PSNR" sheetId="2" r:id="rId2"/>
    <sheet name="Y_PSNR" sheetId="3" r:id="rId3"/>
    <sheet name="TABLE Lossy" sheetId="4" r:id="rId4"/>
    <sheet name="TABLE Lossles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<sst xmlns="http://schemas.openxmlformats.org/spreadsheetml/2006/main" count="202" uniqueCount="44">
  <si>
    <t>bitrate</t>
  </si>
  <si>
    <t>G</t>
  </si>
  <si>
    <t>B</t>
  </si>
  <si>
    <t>R</t>
  </si>
  <si>
    <t>Analog TV</t>
  </si>
  <si>
    <t>CardToss</t>
  </si>
  <si>
    <t>Dinner</t>
  </si>
  <si>
    <t>tomatoes</t>
  </si>
  <si>
    <t>Breeze</t>
  </si>
  <si>
    <t>Y</t>
  </si>
  <si>
    <t>Cg</t>
  </si>
  <si>
    <t>Y</t>
  </si>
  <si>
    <t>Co</t>
  </si>
  <si>
    <t>YCgCo</t>
  </si>
  <si>
    <t>RCT</t>
  </si>
  <si>
    <t>IPP</t>
  </si>
  <si>
    <t>RGB</t>
  </si>
  <si>
    <t>YCCR</t>
  </si>
  <si>
    <t>RCT</t>
  </si>
  <si>
    <t>IPP</t>
  </si>
  <si>
    <t>20 Mbps</t>
  </si>
  <si>
    <t>60 Mbps</t>
  </si>
  <si>
    <t>tomatoes</t>
  </si>
  <si>
    <t>Breeze</t>
  </si>
  <si>
    <t>Y PSNR</t>
  </si>
  <si>
    <t>RGB PSNR</t>
  </si>
  <si>
    <t>%</t>
  </si>
  <si>
    <t>analogtv</t>
  </si>
  <si>
    <t>cardtoss</t>
  </si>
  <si>
    <t>dinner</t>
  </si>
  <si>
    <t>RCT_noOneMode</t>
  </si>
  <si>
    <t>RCT(FREXT)</t>
  </si>
  <si>
    <t>RCT(FREXT)</t>
  </si>
  <si>
    <t>RCT</t>
  </si>
  <si>
    <t>RCT</t>
  </si>
  <si>
    <t>IPP</t>
  </si>
  <si>
    <t>RGB</t>
  </si>
  <si>
    <t>Analog TV</t>
  </si>
  <si>
    <t>CardToss</t>
  </si>
  <si>
    <t>Dinner</t>
  </si>
  <si>
    <t>tomatoes</t>
  </si>
  <si>
    <t>Breeze</t>
  </si>
  <si>
    <t>Average(dB)</t>
  </si>
  <si>
    <t>Average PSNR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</si>
</sst>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</numFmts>
  <fonts count="4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sz val="11.75"/>
      <name val="돋움"/>
      <family val="3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76" fontId="0" fillId="8" borderId="2" xfId="0" applyNumberForma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76" fontId="0" fillId="10" borderId="8" xfId="0" applyNumberFormat="1" applyFill="1" applyBorder="1" applyAlignment="1">
      <alignment vertical="center"/>
    </xf>
    <xf numFmtId="176" fontId="0" fillId="10" borderId="14" xfId="0" applyNumberForma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178" fontId="0" fillId="1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돋움"/>
                <a:ea typeface="돋움"/>
                <a:cs typeface="돋움"/>
              </a:rPr>
              <a:t>AnalogTV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Lossy'!$D$5:$D$9</c:f>
              <c:numCache>
                <c:ptCount val="5"/>
                <c:pt idx="0">
                  <c:v>208.82659938461538</c:v>
                </c:pt>
                <c:pt idx="1">
                  <c:v>89.65906707692307</c:v>
                </c:pt>
                <c:pt idx="2">
                  <c:v>27.484386461538463</c:v>
                </c:pt>
                <c:pt idx="3">
                  <c:v>8.291859692307693</c:v>
                </c:pt>
                <c:pt idx="4">
                  <c:v>3.1302793846153847</c:v>
                </c:pt>
              </c:numCache>
            </c:numRef>
          </c:xVal>
          <c:yVal>
            <c:numRef>
              <c:f>'Data Lossy'!$H$5:$H$9</c:f>
              <c:numCache>
                <c:ptCount val="5"/>
                <c:pt idx="0">
                  <c:v>44.086666666666666</c:v>
                </c:pt>
                <c:pt idx="1">
                  <c:v>40.083333333333336</c:v>
                </c:pt>
                <c:pt idx="2">
                  <c:v>37.43</c:v>
                </c:pt>
                <c:pt idx="3">
                  <c:v>35.71</c:v>
                </c:pt>
                <c:pt idx="4">
                  <c:v>33.77666666666667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Lossy'!$D$34:$D$38</c:f>
              <c:numCache>
                <c:ptCount val="5"/>
                <c:pt idx="0">
                  <c:v>207.1817944615385</c:v>
                </c:pt>
                <c:pt idx="1">
                  <c:v>88.61690584615386</c:v>
                </c:pt>
                <c:pt idx="2">
                  <c:v>27.817993846153847</c:v>
                </c:pt>
                <c:pt idx="3">
                  <c:v>8.496044307692308</c:v>
                </c:pt>
                <c:pt idx="4">
                  <c:v>2.800172307692308</c:v>
                </c:pt>
              </c:numCache>
            </c:numRef>
          </c:xVal>
          <c:yVal>
            <c:numRef>
              <c:f>'Data Lossy'!$H$34:$H$38</c:f>
              <c:numCache>
                <c:ptCount val="5"/>
                <c:pt idx="0">
                  <c:v>43.816856666666666</c:v>
                </c:pt>
                <c:pt idx="1">
                  <c:v>39.77636</c:v>
                </c:pt>
                <c:pt idx="2">
                  <c:v>37.29394</c:v>
                </c:pt>
                <c:pt idx="3">
                  <c:v>35.535176666666665</c:v>
                </c:pt>
                <c:pt idx="4">
                  <c:v>33.23191666666667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Lossy'!$P$5:$P$9</c:f>
              <c:numCache>
                <c:ptCount val="5"/>
                <c:pt idx="0">
                  <c:v>181.48150153846154</c:v>
                </c:pt>
                <c:pt idx="1">
                  <c:v>78.09885046153846</c:v>
                </c:pt>
                <c:pt idx="2">
                  <c:v>25.951945846153848</c:v>
                </c:pt>
                <c:pt idx="3">
                  <c:v>8.138052923076922</c:v>
                </c:pt>
                <c:pt idx="4">
                  <c:v>3.050628923076923</c:v>
                </c:pt>
              </c:numCache>
            </c:numRef>
          </c:xVal>
          <c:yVal>
            <c:numRef>
              <c:f>'Data Lossy'!$T$5:$T$9</c:f>
              <c:numCache>
                <c:ptCount val="5"/>
                <c:pt idx="0">
                  <c:v>44.416666666666664</c:v>
                </c:pt>
                <c:pt idx="1">
                  <c:v>40.43</c:v>
                </c:pt>
                <c:pt idx="2">
                  <c:v>37.593333333333334</c:v>
                </c:pt>
                <c:pt idx="3">
                  <c:v>35.56333333333333</c:v>
                </c:pt>
                <c:pt idx="4">
                  <c:v>33.53333333333334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Lossy'!$P$34:$P$38</c:f>
              <c:numCache>
                <c:ptCount val="5"/>
                <c:pt idx="0">
                  <c:v>214.92014769230772</c:v>
                </c:pt>
                <c:pt idx="1">
                  <c:v>91.73920984615386</c:v>
                </c:pt>
                <c:pt idx="2">
                  <c:v>27.859524923076926</c:v>
                </c:pt>
                <c:pt idx="3">
                  <c:v>8.400590769230767</c:v>
                </c:pt>
                <c:pt idx="4">
                  <c:v>3.269981538461539</c:v>
                </c:pt>
              </c:numCache>
            </c:numRef>
          </c:xVal>
          <c:yVal>
            <c:numRef>
              <c:f>'Data Lossy'!$T$34:$T$38</c:f>
              <c:numCache>
                <c:ptCount val="5"/>
                <c:pt idx="0">
                  <c:v>44.04</c:v>
                </c:pt>
                <c:pt idx="1">
                  <c:v>39.96333333333334</c:v>
                </c:pt>
                <c:pt idx="2">
                  <c:v>37.336666666666666</c:v>
                </c:pt>
                <c:pt idx="3">
                  <c:v>35.59333333333333</c:v>
                </c:pt>
                <c:pt idx="4">
                  <c:v>33.60666666666666</c:v>
                </c:pt>
              </c:numCache>
            </c:numRef>
          </c:yVal>
          <c:smooth val="1"/>
        </c:ser>
        <c:axId val="29532826"/>
        <c:axId val="64468843"/>
      </c:scatterChart>
      <c:valAx>
        <c:axId val="29532826"/>
        <c:scaling>
          <c:orientation val="minMax"/>
          <c:max val="2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468843"/>
        <c:crosses val="autoZero"/>
        <c:crossBetween val="midCat"/>
        <c:dispUnits/>
      </c:valAx>
      <c:valAx>
        <c:axId val="64468843"/>
        <c:scaling>
          <c:orientation val="minMax"/>
          <c:max val="45"/>
          <c:min val="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PSNR(dB)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32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돋움"/>
                <a:ea typeface="돋움"/>
                <a:cs typeface="돋움"/>
              </a:rPr>
              <a:t>Breeze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Lossy'!$D$25:$D$29</c:f>
              <c:numCache>
                <c:ptCount val="5"/>
                <c:pt idx="0">
                  <c:v>148.31552492307694</c:v>
                </c:pt>
                <c:pt idx="1">
                  <c:v>56.28674953846154</c:v>
                </c:pt>
                <c:pt idx="2">
                  <c:v>11.608969846153846</c:v>
                </c:pt>
                <c:pt idx="3">
                  <c:v>1.9409427692307695</c:v>
                </c:pt>
                <c:pt idx="4">
                  <c:v>0.8500726153846152</c:v>
                </c:pt>
              </c:numCache>
            </c:numRef>
          </c:xVal>
          <c:yVal>
            <c:numRef>
              <c:f>'Data Lossy'!$I$25:$I$29</c:f>
              <c:numCache>
                <c:ptCount val="5"/>
                <c:pt idx="0">
                  <c:v>48.41578</c:v>
                </c:pt>
                <c:pt idx="1">
                  <c:v>43.63359</c:v>
                </c:pt>
                <c:pt idx="2">
                  <c:v>40.43875</c:v>
                </c:pt>
                <c:pt idx="3">
                  <c:v>39.31039</c:v>
                </c:pt>
                <c:pt idx="4">
                  <c:v>38.48525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Lossy'!$D$54:$D$58</c:f>
              <c:numCache>
                <c:ptCount val="5"/>
                <c:pt idx="0">
                  <c:v>145.48286030769228</c:v>
                </c:pt>
                <c:pt idx="1">
                  <c:v>55.4068283076923</c:v>
                </c:pt>
                <c:pt idx="2">
                  <c:v>11.783113846153846</c:v>
                </c:pt>
                <c:pt idx="3">
                  <c:v>2.0424516923076923</c:v>
                </c:pt>
                <c:pt idx="4">
                  <c:v>0.8559064615384616</c:v>
                </c:pt>
              </c:numCache>
            </c:numRef>
          </c:xVal>
          <c:yVal>
            <c:numRef>
              <c:f>'Data Lossy'!$I$54:$I$58</c:f>
              <c:numCache>
                <c:ptCount val="5"/>
                <c:pt idx="0">
                  <c:v>48.39</c:v>
                </c:pt>
                <c:pt idx="1">
                  <c:v>43.14</c:v>
                </c:pt>
                <c:pt idx="2">
                  <c:v>40.19</c:v>
                </c:pt>
                <c:pt idx="3">
                  <c:v>39.15</c:v>
                </c:pt>
                <c:pt idx="4">
                  <c:v>38.13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Lossy'!$P$25:$P$29</c:f>
              <c:numCache>
                <c:ptCount val="5"/>
                <c:pt idx="0">
                  <c:v>163.88780307692306</c:v>
                </c:pt>
                <c:pt idx="1">
                  <c:v>63.11254153846154</c:v>
                </c:pt>
                <c:pt idx="2">
                  <c:v>11.709592615384617</c:v>
                </c:pt>
                <c:pt idx="3">
                  <c:v>1.7412184615384616</c:v>
                </c:pt>
                <c:pt idx="4">
                  <c:v>0.8455827692307692</c:v>
                </c:pt>
              </c:numCache>
            </c:numRef>
          </c:xVal>
          <c:yVal>
            <c:numRef>
              <c:f>'Data Lossy'!$U$25:$U$29</c:f>
              <c:numCache>
                <c:ptCount val="5"/>
                <c:pt idx="0">
                  <c:v>49.27528</c:v>
                </c:pt>
                <c:pt idx="1">
                  <c:v>44.12744</c:v>
                </c:pt>
                <c:pt idx="2">
                  <c:v>40.46746</c:v>
                </c:pt>
                <c:pt idx="3">
                  <c:v>39.33825</c:v>
                </c:pt>
                <c:pt idx="4">
                  <c:v>38.59962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Lossy'!$P$54:$P$58</c:f>
              <c:numCache>
                <c:ptCount val="5"/>
                <c:pt idx="0">
                  <c:v>152.77129846153846</c:v>
                </c:pt>
                <c:pt idx="1">
                  <c:v>58.757848615384624</c:v>
                </c:pt>
                <c:pt idx="2">
                  <c:v>11.837316923076923</c:v>
                </c:pt>
                <c:pt idx="3">
                  <c:v>2.0801427692307697</c:v>
                </c:pt>
                <c:pt idx="4">
                  <c:v>0.9108332307692307</c:v>
                </c:pt>
              </c:numCache>
            </c:numRef>
          </c:xVal>
          <c:yVal>
            <c:numRef>
              <c:f>'Data Lossy'!$U$54:$U$58</c:f>
              <c:numCache>
                <c:ptCount val="5"/>
                <c:pt idx="0">
                  <c:v>48.61862</c:v>
                </c:pt>
                <c:pt idx="1">
                  <c:v>43.62514</c:v>
                </c:pt>
                <c:pt idx="2">
                  <c:v>40.36264</c:v>
                </c:pt>
                <c:pt idx="3">
                  <c:v>39.27931</c:v>
                </c:pt>
                <c:pt idx="4">
                  <c:v>38.41779</c:v>
                </c:pt>
              </c:numCache>
            </c:numRef>
          </c:yVal>
          <c:smooth val="1"/>
        </c:ser>
        <c:axId val="39195796"/>
        <c:axId val="17217845"/>
      </c:scatterChart>
      <c:valAx>
        <c:axId val="39195796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217845"/>
        <c:crosses val="autoZero"/>
        <c:crossBetween val="midCat"/>
        <c:dispUnits/>
      </c:valAx>
      <c:valAx>
        <c:axId val="17217845"/>
        <c:scaling>
          <c:orientation val="minMax"/>
          <c:max val="50"/>
          <c:min val="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PSNR(dB)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195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Lossless'!$C$26</c:f>
              <c:strCache>
                <c:ptCount val="1"/>
                <c:pt idx="0">
                  <c:v>YCgCo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Lossless'!$B$40</c:f>
              <c:strCache/>
            </c:strRef>
          </c:cat>
          <c:val>
            <c:numRef>
              <c:f>'TABLE Lossless'!$D$32</c:f>
              <c:numCache/>
            </c:numRef>
          </c:val>
        </c:ser>
        <c:ser>
          <c:idx val="1"/>
          <c:order val="1"/>
          <c:tx>
            <c:strRef>
              <c:f>'TABLE Lossless'!$C$34</c:f>
              <c:strCache>
                <c:ptCount val="1"/>
                <c:pt idx="0">
                  <c:v>RCT(FREXT)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Lossless'!$B$40</c:f>
              <c:strCache/>
            </c:strRef>
          </c:cat>
          <c:val>
            <c:numRef>
              <c:f>'TABLE Lossless'!$D$40</c:f>
              <c:numCache/>
            </c:numRef>
          </c:val>
        </c:ser>
        <c:ser>
          <c:idx val="2"/>
          <c:order val="2"/>
          <c:tx>
            <c:strRef>
              <c:f>'TABLE Lossless'!$C$2</c:f>
              <c:strCache>
                <c:ptCount val="1"/>
                <c:pt idx="0">
                  <c:v>RCT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Lossless'!$B$40</c:f>
              <c:strCache/>
            </c:strRef>
          </c:cat>
          <c:val>
            <c:numRef>
              <c:f>'TABLE Lossless'!$D$8</c:f>
              <c:numCache/>
            </c:numRef>
          </c:val>
        </c:ser>
        <c:ser>
          <c:idx val="3"/>
          <c:order val="3"/>
          <c:tx>
            <c:strRef>
              <c:f>'TABLE Lossless'!$C$10</c:f>
              <c:strCache>
                <c:ptCount val="1"/>
                <c:pt idx="0">
                  <c:v>IPP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Lossless'!$B$40</c:f>
              <c:strCache/>
            </c:strRef>
          </c:cat>
          <c:val>
            <c:numRef>
              <c:f>'TABLE Lossless'!$D$16</c:f>
              <c:numCache/>
            </c:numRef>
          </c:val>
        </c:ser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742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Lossless'!$C$26</c:f>
              <c:strCache>
                <c:ptCount val="1"/>
                <c:pt idx="0">
                  <c:v>YCgCo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Lossless'!$B$27:$B$31</c:f>
              <c:strCache/>
            </c:strRef>
          </c:cat>
          <c:val>
            <c:numRef>
              <c:f>'TABLE Lossless'!$D$27:$D$31</c:f>
              <c:numCache/>
            </c:numRef>
          </c:val>
        </c:ser>
        <c:ser>
          <c:idx val="1"/>
          <c:order val="1"/>
          <c:tx>
            <c:strRef>
              <c:f>'TABLE Lossless'!$C$34</c:f>
              <c:strCache>
                <c:ptCount val="1"/>
                <c:pt idx="0">
                  <c:v>RCT(FREXT)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 Lossless'!$D$35:$D$39</c:f>
              <c:numCache/>
            </c:numRef>
          </c:val>
        </c:ser>
        <c:ser>
          <c:idx val="2"/>
          <c:order val="2"/>
          <c:tx>
            <c:strRef>
              <c:f>'TABLE Lossless'!$C$2</c:f>
              <c:strCache>
                <c:ptCount val="1"/>
                <c:pt idx="0">
                  <c:v>RCT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 Lossless'!$D$3:$D$7</c:f>
              <c:numCache/>
            </c:numRef>
          </c:val>
        </c:ser>
        <c:ser>
          <c:idx val="3"/>
          <c:order val="3"/>
          <c:tx>
            <c:strRef>
              <c:f>'TABLE Lossless'!$C$10</c:f>
              <c:strCache>
                <c:ptCount val="1"/>
                <c:pt idx="0">
                  <c:v>IPP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 Lossless'!$D$11:$D$15</c:f>
              <c:numCache/>
            </c:numRef>
          </c:val>
        </c:ser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1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돋움"/>
                <a:ea typeface="돋움"/>
                <a:cs typeface="돋움"/>
              </a:rPr>
              <a:t>CardToos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Lossy'!$D$10:$D$14</c:f>
              <c:numCache>
                <c:ptCount val="5"/>
                <c:pt idx="0">
                  <c:v>176.30735261538462</c:v>
                </c:pt>
                <c:pt idx="1">
                  <c:v>67.6180283076923</c:v>
                </c:pt>
                <c:pt idx="2">
                  <c:v>17.082299076923075</c:v>
                </c:pt>
                <c:pt idx="3">
                  <c:v>4.085745230769231</c:v>
                </c:pt>
                <c:pt idx="4">
                  <c:v>1.566660923076923</c:v>
                </c:pt>
              </c:numCache>
            </c:numRef>
          </c:xVal>
          <c:yVal>
            <c:numRef>
              <c:f>'Data Lossy'!$H$10:$H$14</c:f>
              <c:numCache>
                <c:ptCount val="5"/>
                <c:pt idx="0">
                  <c:v>44.26333333333333</c:v>
                </c:pt>
                <c:pt idx="1">
                  <c:v>40.526666666666664</c:v>
                </c:pt>
                <c:pt idx="2">
                  <c:v>38.193333333333335</c:v>
                </c:pt>
                <c:pt idx="3">
                  <c:v>36.43</c:v>
                </c:pt>
                <c:pt idx="4">
                  <c:v>34.2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Lossy'!$D$39:$D$43</c:f>
              <c:numCache>
                <c:ptCount val="5"/>
                <c:pt idx="0">
                  <c:v>175.133184</c:v>
                </c:pt>
                <c:pt idx="1">
                  <c:v>67.32893538461538</c:v>
                </c:pt>
                <c:pt idx="2">
                  <c:v>17.982616615384615</c:v>
                </c:pt>
                <c:pt idx="3">
                  <c:v>4.331209846153846</c:v>
                </c:pt>
                <c:pt idx="4">
                  <c:v>1.5675913846153848</c:v>
                </c:pt>
              </c:numCache>
            </c:numRef>
          </c:xVal>
          <c:yVal>
            <c:numRef>
              <c:f>'Data Lossy'!$H$39:$H$43</c:f>
              <c:numCache>
                <c:ptCount val="5"/>
                <c:pt idx="0">
                  <c:v>44.06358</c:v>
                </c:pt>
                <c:pt idx="1">
                  <c:v>40.35413666666666</c:v>
                </c:pt>
                <c:pt idx="2">
                  <c:v>38.09379333333333</c:v>
                </c:pt>
                <c:pt idx="3">
                  <c:v>36.19531333333334</c:v>
                </c:pt>
                <c:pt idx="4">
                  <c:v>33.90723666666667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Lossy'!$P$10:$P$14</c:f>
              <c:numCache>
                <c:ptCount val="5"/>
                <c:pt idx="0">
                  <c:v>149.63054769230772</c:v>
                </c:pt>
                <c:pt idx="1">
                  <c:v>57.42507323076923</c:v>
                </c:pt>
                <c:pt idx="2">
                  <c:v>15.655369846153844</c:v>
                </c:pt>
                <c:pt idx="3">
                  <c:v>3.8310646153846153</c:v>
                </c:pt>
                <c:pt idx="4">
                  <c:v>1.5287335384615386</c:v>
                </c:pt>
              </c:numCache>
            </c:numRef>
          </c:xVal>
          <c:yVal>
            <c:numRef>
              <c:f>'Data Lossy'!$T$10:$T$14</c:f>
              <c:numCache>
                <c:ptCount val="5"/>
                <c:pt idx="0">
                  <c:v>44.616666666666674</c:v>
                </c:pt>
                <c:pt idx="1">
                  <c:v>40.89333333333334</c:v>
                </c:pt>
                <c:pt idx="2">
                  <c:v>38.28666666666666</c:v>
                </c:pt>
                <c:pt idx="3">
                  <c:v>36.29333333333333</c:v>
                </c:pt>
                <c:pt idx="4">
                  <c:v>34.086666666666666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Lossy'!$P$39:$P$43</c:f>
              <c:numCache>
                <c:ptCount val="5"/>
                <c:pt idx="0">
                  <c:v>181.509504</c:v>
                </c:pt>
                <c:pt idx="1">
                  <c:v>69.85073723076923</c:v>
                </c:pt>
                <c:pt idx="2">
                  <c:v>17.934276923076926</c:v>
                </c:pt>
                <c:pt idx="3">
                  <c:v>4.474515692307692</c:v>
                </c:pt>
                <c:pt idx="4">
                  <c:v>1.7254596923076924</c:v>
                </c:pt>
              </c:numCache>
            </c:numRef>
          </c:xVal>
          <c:yVal>
            <c:numRef>
              <c:f>'Data Lossy'!$T$39:$T$43</c:f>
              <c:numCache>
                <c:ptCount val="5"/>
                <c:pt idx="0">
                  <c:v>44.22</c:v>
                </c:pt>
                <c:pt idx="1">
                  <c:v>40.42666666666667</c:v>
                </c:pt>
                <c:pt idx="2">
                  <c:v>38.096666666666664</c:v>
                </c:pt>
                <c:pt idx="3">
                  <c:v>36.29</c:v>
                </c:pt>
                <c:pt idx="4">
                  <c:v>34.00666666666667</c:v>
                </c:pt>
              </c:numCache>
            </c:numRef>
          </c:yVal>
          <c:smooth val="1"/>
        </c:ser>
        <c:axId val="43348676"/>
        <c:axId val="54593765"/>
      </c:scatterChart>
      <c:val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93765"/>
        <c:crosses val="autoZero"/>
        <c:crossBetween val="midCat"/>
        <c:dispUnits/>
      </c:valAx>
      <c:valAx>
        <c:axId val="54593765"/>
        <c:scaling>
          <c:orientation val="minMax"/>
          <c:max val="45"/>
          <c:min val="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PSNR(dB)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348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돋움"/>
                <a:ea typeface="돋움"/>
                <a:cs typeface="돋움"/>
              </a:rPr>
              <a:t>Dinner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Lossy'!$D$15:$D$19</c:f>
              <c:numCache>
                <c:ptCount val="5"/>
                <c:pt idx="0">
                  <c:v>184.82153353846152</c:v>
                </c:pt>
                <c:pt idx="1">
                  <c:v>71.95049353846153</c:v>
                </c:pt>
                <c:pt idx="2">
                  <c:v>18.312812307692308</c:v>
                </c:pt>
                <c:pt idx="3">
                  <c:v>4.094931692307692</c:v>
                </c:pt>
                <c:pt idx="4">
                  <c:v>1.4603076923076923</c:v>
                </c:pt>
              </c:numCache>
            </c:numRef>
          </c:xVal>
          <c:yVal>
            <c:numRef>
              <c:f>'Data Lossy'!$H$15:$H$19</c:f>
              <c:numCache>
                <c:ptCount val="5"/>
                <c:pt idx="0">
                  <c:v>44.22666666666667</c:v>
                </c:pt>
                <c:pt idx="1">
                  <c:v>40.42333333333334</c:v>
                </c:pt>
                <c:pt idx="2">
                  <c:v>38.07</c:v>
                </c:pt>
                <c:pt idx="3">
                  <c:v>36.403333333333336</c:v>
                </c:pt>
                <c:pt idx="4">
                  <c:v>34.49333333333333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Lossy'!$D$44:$D$48</c:f>
              <c:numCache>
                <c:ptCount val="5"/>
                <c:pt idx="0">
                  <c:v>182.69696492307693</c:v>
                </c:pt>
                <c:pt idx="1">
                  <c:v>71.31596307692307</c:v>
                </c:pt>
                <c:pt idx="2">
                  <c:v>19.068110769230767</c:v>
                </c:pt>
                <c:pt idx="3">
                  <c:v>4.308007384615384</c:v>
                </c:pt>
                <c:pt idx="4">
                  <c:v>1.3417993846153848</c:v>
                </c:pt>
              </c:numCache>
            </c:numRef>
          </c:xVal>
          <c:yVal>
            <c:numRef>
              <c:f>'Data Lossy'!$H$44:$H$48</c:f>
              <c:numCache>
                <c:ptCount val="5"/>
                <c:pt idx="0">
                  <c:v>43.991009999999996</c:v>
                </c:pt>
                <c:pt idx="1">
                  <c:v>40.234919999999995</c:v>
                </c:pt>
                <c:pt idx="2">
                  <c:v>37.99348666666666</c:v>
                </c:pt>
                <c:pt idx="3">
                  <c:v>36.210636666666666</c:v>
                </c:pt>
                <c:pt idx="4">
                  <c:v>34.10149666666667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Lossy'!$P$15:$P$19</c:f>
              <c:numCache>
                <c:ptCount val="5"/>
                <c:pt idx="0">
                  <c:v>157.9051716923077</c:v>
                </c:pt>
                <c:pt idx="1">
                  <c:v>61.54935138461538</c:v>
                </c:pt>
                <c:pt idx="2">
                  <c:v>16.938712615384617</c:v>
                </c:pt>
                <c:pt idx="3">
                  <c:v>4.001058461538461</c:v>
                </c:pt>
                <c:pt idx="4">
                  <c:v>1.4799655384615384</c:v>
                </c:pt>
              </c:numCache>
            </c:numRef>
          </c:xVal>
          <c:yVal>
            <c:numRef>
              <c:f>'Data Lossy'!$T$15:$T$19</c:f>
              <c:numCache>
                <c:ptCount val="5"/>
                <c:pt idx="0">
                  <c:v>44.583333333333336</c:v>
                </c:pt>
                <c:pt idx="1">
                  <c:v>40.830000000000005</c:v>
                </c:pt>
                <c:pt idx="2">
                  <c:v>38.23</c:v>
                </c:pt>
                <c:pt idx="3">
                  <c:v>36.34</c:v>
                </c:pt>
                <c:pt idx="4">
                  <c:v>34.45333333333334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Lossy'!$P$44:$P$48</c:f>
              <c:numCache>
                <c:ptCount val="5"/>
                <c:pt idx="0">
                  <c:v>190.06605784615385</c:v>
                </c:pt>
                <c:pt idx="1">
                  <c:v>74.05677784615385</c:v>
                </c:pt>
                <c:pt idx="2">
                  <c:v>18.857826461538465</c:v>
                </c:pt>
                <c:pt idx="3">
                  <c:v>4.319025230769231</c:v>
                </c:pt>
                <c:pt idx="4">
                  <c:v>1.5606793846153848</c:v>
                </c:pt>
              </c:numCache>
            </c:numRef>
          </c:xVal>
          <c:yVal>
            <c:numRef>
              <c:f>'Data Lossy'!$T$44:$T$48</c:f>
              <c:numCache>
                <c:ptCount val="5"/>
                <c:pt idx="0">
                  <c:v>44.156666666666666</c:v>
                </c:pt>
                <c:pt idx="1">
                  <c:v>40.300000000000004</c:v>
                </c:pt>
                <c:pt idx="2">
                  <c:v>37.96666666666667</c:v>
                </c:pt>
                <c:pt idx="3">
                  <c:v>36.28</c:v>
                </c:pt>
                <c:pt idx="4">
                  <c:v>34.303333333333335</c:v>
                </c:pt>
              </c:numCache>
            </c:numRef>
          </c:yVal>
          <c:smooth val="1"/>
        </c:ser>
        <c:axId val="21581838"/>
        <c:axId val="60018815"/>
      </c:scatterChart>
      <c:val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18815"/>
        <c:crosses val="autoZero"/>
        <c:crossBetween val="midCat"/>
        <c:dispUnits/>
      </c:valAx>
      <c:valAx>
        <c:axId val="60018815"/>
        <c:scaling>
          <c:orientation val="minMax"/>
          <c:max val="45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PSNR(dB)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81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돋움"/>
                <a:ea typeface="돋움"/>
                <a:cs typeface="돋움"/>
              </a:rPr>
              <a:t>Tomatoes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Lossy'!$D$20:$D$24</c:f>
              <c:numCache>
                <c:ptCount val="5"/>
                <c:pt idx="0">
                  <c:v>108.59765169230769</c:v>
                </c:pt>
                <c:pt idx="1">
                  <c:v>40.96018707692307</c:v>
                </c:pt>
                <c:pt idx="2">
                  <c:v>7.6505796923076925</c:v>
                </c:pt>
                <c:pt idx="3">
                  <c:v>1.8434215384615384</c:v>
                </c:pt>
                <c:pt idx="4">
                  <c:v>0.8996676923076923</c:v>
                </c:pt>
              </c:numCache>
            </c:numRef>
          </c:xVal>
          <c:yVal>
            <c:numRef>
              <c:f>'Data Lossy'!$H$20:$H$24</c:f>
              <c:numCache>
                <c:ptCount val="5"/>
                <c:pt idx="0">
                  <c:v>45.82333333333333</c:v>
                </c:pt>
                <c:pt idx="1">
                  <c:v>41.49</c:v>
                </c:pt>
                <c:pt idx="2">
                  <c:v>39.00333333333333</c:v>
                </c:pt>
                <c:pt idx="3">
                  <c:v>38.04</c:v>
                </c:pt>
                <c:pt idx="4">
                  <c:v>36.75666666666667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Lossy'!$D$49:$D$53</c:f>
              <c:numCache>
                <c:ptCount val="5"/>
                <c:pt idx="0">
                  <c:v>107.40234830769231</c:v>
                </c:pt>
                <c:pt idx="1">
                  <c:v>40.00628676923077</c:v>
                </c:pt>
                <c:pt idx="2">
                  <c:v>8.013430153846153</c:v>
                </c:pt>
                <c:pt idx="3">
                  <c:v>2.0133710769230766</c:v>
                </c:pt>
                <c:pt idx="4">
                  <c:v>0.878651076923077</c:v>
                </c:pt>
              </c:numCache>
            </c:numRef>
          </c:xVal>
          <c:yVal>
            <c:numRef>
              <c:f>'Data Lossy'!$H$49:$H$53</c:f>
              <c:numCache>
                <c:ptCount val="5"/>
                <c:pt idx="0">
                  <c:v>45.591163333333334</c:v>
                </c:pt>
                <c:pt idx="1">
                  <c:v>41.30482</c:v>
                </c:pt>
                <c:pt idx="2">
                  <c:v>38.99346</c:v>
                </c:pt>
                <c:pt idx="3">
                  <c:v>38.04439333333333</c:v>
                </c:pt>
                <c:pt idx="4">
                  <c:v>36.66647333333333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Lossy'!$P$20:$P$24</c:f>
              <c:numCache>
                <c:ptCount val="5"/>
                <c:pt idx="0">
                  <c:v>106.37302153846153</c:v>
                </c:pt>
                <c:pt idx="1">
                  <c:v>39.54900184615385</c:v>
                </c:pt>
                <c:pt idx="2">
                  <c:v>6.974060307692307</c:v>
                </c:pt>
                <c:pt idx="3">
                  <c:v>1.7870916923076923</c:v>
                </c:pt>
                <c:pt idx="4">
                  <c:v>0.8744566153846153</c:v>
                </c:pt>
              </c:numCache>
            </c:numRef>
          </c:xVal>
          <c:yVal>
            <c:numRef>
              <c:f>'Data Lossy'!$T$20:$T$24</c:f>
              <c:numCache>
                <c:ptCount val="5"/>
                <c:pt idx="0">
                  <c:v>45.81666666666666</c:v>
                </c:pt>
                <c:pt idx="1">
                  <c:v>41.43333333333333</c:v>
                </c:pt>
                <c:pt idx="2">
                  <c:v>38.96</c:v>
                </c:pt>
                <c:pt idx="3">
                  <c:v>38.026666666666664</c:v>
                </c:pt>
                <c:pt idx="4">
                  <c:v>36.76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Lossy'!$P$49:$P$53</c:f>
              <c:numCache>
                <c:ptCount val="5"/>
                <c:pt idx="0">
                  <c:v>111.57122953846154</c:v>
                </c:pt>
                <c:pt idx="1">
                  <c:v>41.00383015384615</c:v>
                </c:pt>
                <c:pt idx="2">
                  <c:v>7.524834461538462</c:v>
                </c:pt>
                <c:pt idx="3">
                  <c:v>1.8212233846153845</c:v>
                </c:pt>
                <c:pt idx="4">
                  <c:v>0.8743236923076922</c:v>
                </c:pt>
              </c:numCache>
            </c:numRef>
          </c:xVal>
          <c:yVal>
            <c:numRef>
              <c:f>'Data Lossy'!$T$49:$T$53</c:f>
              <c:numCache>
                <c:ptCount val="5"/>
                <c:pt idx="0">
                  <c:v>45.60333333333333</c:v>
                </c:pt>
                <c:pt idx="1">
                  <c:v>41.32333333333333</c:v>
                </c:pt>
                <c:pt idx="2">
                  <c:v>38.95333333333334</c:v>
                </c:pt>
                <c:pt idx="3">
                  <c:v>37.98</c:v>
                </c:pt>
                <c:pt idx="4">
                  <c:v>36.65666666666667</c:v>
                </c:pt>
              </c:numCache>
            </c:numRef>
          </c:yVal>
          <c:smooth val="1"/>
        </c:ser>
        <c:axId val="3298424"/>
        <c:axId val="29685817"/>
      </c:scatterChart>
      <c:valAx>
        <c:axId val="329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85817"/>
        <c:crosses val="autoZero"/>
        <c:crossBetween val="midCat"/>
        <c:dispUnits/>
      </c:valAx>
      <c:valAx>
        <c:axId val="29685817"/>
        <c:scaling>
          <c:orientation val="minMax"/>
          <c:max val="46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PSNR(dB)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8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돋움"/>
                <a:ea typeface="돋움"/>
                <a:cs typeface="돋움"/>
              </a:rPr>
              <a:t>Breeze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Lossy'!$D$25:$D$29</c:f>
              <c:numCache>
                <c:ptCount val="5"/>
                <c:pt idx="0">
                  <c:v>148.31552492307694</c:v>
                </c:pt>
                <c:pt idx="1">
                  <c:v>56.28674953846154</c:v>
                </c:pt>
                <c:pt idx="2">
                  <c:v>11.608969846153846</c:v>
                </c:pt>
                <c:pt idx="3">
                  <c:v>1.9409427692307695</c:v>
                </c:pt>
                <c:pt idx="4">
                  <c:v>0.8500726153846152</c:v>
                </c:pt>
              </c:numCache>
            </c:numRef>
          </c:xVal>
          <c:yVal>
            <c:numRef>
              <c:f>'Data Lossy'!$H$25:$H$29</c:f>
              <c:numCache>
                <c:ptCount val="5"/>
                <c:pt idx="0">
                  <c:v>44.77333333333333</c:v>
                </c:pt>
                <c:pt idx="1">
                  <c:v>40.28</c:v>
                </c:pt>
                <c:pt idx="2">
                  <c:v>37.48333333333333</c:v>
                </c:pt>
                <c:pt idx="3">
                  <c:v>36.54</c:v>
                </c:pt>
                <c:pt idx="4">
                  <c:v>35.843333333333334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Lossy'!$D$54:$D$58</c:f>
              <c:numCache>
                <c:ptCount val="5"/>
                <c:pt idx="0">
                  <c:v>145.48286030769228</c:v>
                </c:pt>
                <c:pt idx="1">
                  <c:v>55.4068283076923</c:v>
                </c:pt>
                <c:pt idx="2">
                  <c:v>11.783113846153846</c:v>
                </c:pt>
                <c:pt idx="3">
                  <c:v>2.0424516923076923</c:v>
                </c:pt>
                <c:pt idx="4">
                  <c:v>0.8559064615384616</c:v>
                </c:pt>
              </c:numCache>
            </c:numRef>
          </c:xVal>
          <c:yVal>
            <c:numRef>
              <c:f>'Data Lossy'!$H$54:$H$58</c:f>
              <c:numCache>
                <c:ptCount val="5"/>
                <c:pt idx="0">
                  <c:v>44.52138333333334</c:v>
                </c:pt>
                <c:pt idx="1">
                  <c:v>39.873513333333335</c:v>
                </c:pt>
                <c:pt idx="2">
                  <c:v>37.39078333333334</c:v>
                </c:pt>
                <c:pt idx="3">
                  <c:v>36.48807333333333</c:v>
                </c:pt>
                <c:pt idx="4">
                  <c:v>35.710186666666665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Lossy'!$P$25:$P$29</c:f>
              <c:numCache>
                <c:ptCount val="5"/>
                <c:pt idx="0">
                  <c:v>163.88780307692306</c:v>
                </c:pt>
                <c:pt idx="1">
                  <c:v>63.11254153846154</c:v>
                </c:pt>
                <c:pt idx="2">
                  <c:v>11.709592615384617</c:v>
                </c:pt>
                <c:pt idx="3">
                  <c:v>1.7412184615384616</c:v>
                </c:pt>
                <c:pt idx="4">
                  <c:v>0.8455827692307692</c:v>
                </c:pt>
              </c:numCache>
            </c:numRef>
          </c:xVal>
          <c:yVal>
            <c:numRef>
              <c:f>'Data Lossy'!$T$25:$T$29</c:f>
              <c:numCache>
                <c:ptCount val="5"/>
                <c:pt idx="0">
                  <c:v>44.75333333333333</c:v>
                </c:pt>
                <c:pt idx="1">
                  <c:v>40.29</c:v>
                </c:pt>
                <c:pt idx="2">
                  <c:v>37.379999999999995</c:v>
                </c:pt>
                <c:pt idx="3">
                  <c:v>36.51666666666667</c:v>
                </c:pt>
                <c:pt idx="4">
                  <c:v>35.85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Lossy'!$P$54:$P$58</c:f>
              <c:numCache>
                <c:ptCount val="5"/>
                <c:pt idx="0">
                  <c:v>152.77129846153846</c:v>
                </c:pt>
                <c:pt idx="1">
                  <c:v>58.757848615384624</c:v>
                </c:pt>
                <c:pt idx="2">
                  <c:v>11.837316923076923</c:v>
                </c:pt>
                <c:pt idx="3">
                  <c:v>2.0801427692307697</c:v>
                </c:pt>
                <c:pt idx="4">
                  <c:v>0.9108332307692307</c:v>
                </c:pt>
              </c:numCache>
            </c:numRef>
          </c:xVal>
          <c:yVal>
            <c:numRef>
              <c:f>'Data Lossy'!$T$54:$T$58</c:f>
              <c:numCache>
                <c:ptCount val="5"/>
                <c:pt idx="0">
                  <c:v>45.00333333333334</c:v>
                </c:pt>
                <c:pt idx="1">
                  <c:v>40.306666666666665</c:v>
                </c:pt>
                <c:pt idx="2">
                  <c:v>37.43</c:v>
                </c:pt>
                <c:pt idx="3">
                  <c:v>36.49666666666667</c:v>
                </c:pt>
                <c:pt idx="4">
                  <c:v>35.75666666666667</c:v>
                </c:pt>
              </c:numCache>
            </c:numRef>
          </c:yVal>
          <c:smooth val="1"/>
        </c:ser>
        <c:axId val="65845762"/>
        <c:axId val="55740947"/>
      </c:scatterChart>
      <c:valAx>
        <c:axId val="65845762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40947"/>
        <c:crosses val="autoZero"/>
        <c:crossBetween val="midCat"/>
        <c:dispUnits/>
      </c:valAx>
      <c:valAx>
        <c:axId val="55740947"/>
        <c:scaling>
          <c:orientation val="minMax"/>
          <c:max val="4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돋움"/>
                    <a:ea typeface="돋움"/>
                    <a:cs typeface="돋움"/>
                  </a:rPr>
                  <a:t>PSNR(dB)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845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돋움"/>
                <a:ea typeface="돋움"/>
                <a:cs typeface="돋움"/>
              </a:rPr>
              <a:t>Analog TV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Lossy'!$D$5:$D$9</c:f>
              <c:numCache>
                <c:ptCount val="5"/>
                <c:pt idx="0">
                  <c:v>208.82659938461538</c:v>
                </c:pt>
                <c:pt idx="1">
                  <c:v>89.65906707692307</c:v>
                </c:pt>
                <c:pt idx="2">
                  <c:v>27.484386461538463</c:v>
                </c:pt>
                <c:pt idx="3">
                  <c:v>8.291859692307693</c:v>
                </c:pt>
                <c:pt idx="4">
                  <c:v>3.1302793846153847</c:v>
                </c:pt>
              </c:numCache>
            </c:numRef>
          </c:xVal>
          <c:yVal>
            <c:numRef>
              <c:f>'Data Lossy'!$I$5:$I$9</c:f>
              <c:numCache>
                <c:ptCount val="5"/>
                <c:pt idx="0">
                  <c:v>47.95867</c:v>
                </c:pt>
                <c:pt idx="1">
                  <c:v>43.64156</c:v>
                </c:pt>
                <c:pt idx="2">
                  <c:v>40.34579</c:v>
                </c:pt>
                <c:pt idx="3">
                  <c:v>37.88644</c:v>
                </c:pt>
                <c:pt idx="4">
                  <c:v>35.29929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Lossy'!$D$34:$D$38</c:f>
              <c:numCache>
                <c:ptCount val="5"/>
                <c:pt idx="0">
                  <c:v>207.1817944615385</c:v>
                </c:pt>
                <c:pt idx="1">
                  <c:v>88.61690584615386</c:v>
                </c:pt>
                <c:pt idx="2">
                  <c:v>27.817993846153847</c:v>
                </c:pt>
                <c:pt idx="3">
                  <c:v>8.496044307692308</c:v>
                </c:pt>
                <c:pt idx="4">
                  <c:v>2.800172307692308</c:v>
                </c:pt>
              </c:numCache>
            </c:numRef>
          </c:xVal>
          <c:yVal>
            <c:numRef>
              <c:f>'Data Lossy'!$I$34:$I$38</c:f>
              <c:numCache>
                <c:ptCount val="5"/>
                <c:pt idx="0">
                  <c:v>47.78</c:v>
                </c:pt>
                <c:pt idx="1">
                  <c:v>43.26</c:v>
                </c:pt>
                <c:pt idx="2">
                  <c:v>40.11</c:v>
                </c:pt>
                <c:pt idx="3">
                  <c:v>37.63</c:v>
                </c:pt>
                <c:pt idx="4">
                  <c:v>34.42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Lossy'!$P$5:$P$9</c:f>
              <c:numCache>
                <c:ptCount val="5"/>
                <c:pt idx="0">
                  <c:v>181.48150153846154</c:v>
                </c:pt>
                <c:pt idx="1">
                  <c:v>78.09885046153846</c:v>
                </c:pt>
                <c:pt idx="2">
                  <c:v>25.951945846153848</c:v>
                </c:pt>
                <c:pt idx="3">
                  <c:v>8.138052923076922</c:v>
                </c:pt>
                <c:pt idx="4">
                  <c:v>3.050628923076923</c:v>
                </c:pt>
              </c:numCache>
            </c:numRef>
          </c:xVal>
          <c:yVal>
            <c:numRef>
              <c:f>'Data Lossy'!$U$5:$U$9</c:f>
              <c:numCache>
                <c:ptCount val="5"/>
                <c:pt idx="0">
                  <c:v>49.07845</c:v>
                </c:pt>
                <c:pt idx="1">
                  <c:v>44.48581</c:v>
                </c:pt>
                <c:pt idx="2">
                  <c:v>40.75876</c:v>
                </c:pt>
                <c:pt idx="3">
                  <c:v>38.01928</c:v>
                </c:pt>
                <c:pt idx="4">
                  <c:v>35.30084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Lossy'!$P$34:$P$38</c:f>
              <c:numCache>
                <c:ptCount val="5"/>
                <c:pt idx="0">
                  <c:v>214.92014769230772</c:v>
                </c:pt>
                <c:pt idx="1">
                  <c:v>91.73920984615386</c:v>
                </c:pt>
                <c:pt idx="2">
                  <c:v>27.859524923076926</c:v>
                </c:pt>
                <c:pt idx="3">
                  <c:v>8.400590769230767</c:v>
                </c:pt>
                <c:pt idx="4">
                  <c:v>3.269981538461539</c:v>
                </c:pt>
              </c:numCache>
            </c:numRef>
          </c:xVal>
          <c:yVal>
            <c:numRef>
              <c:f>'Data Lossy'!$U$34:$U$38</c:f>
              <c:numCache>
                <c:ptCount val="5"/>
                <c:pt idx="0">
                  <c:v>47.97009</c:v>
                </c:pt>
                <c:pt idx="1">
                  <c:v>43.53989</c:v>
                </c:pt>
                <c:pt idx="2">
                  <c:v>40.27438</c:v>
                </c:pt>
                <c:pt idx="3">
                  <c:v>37.82888</c:v>
                </c:pt>
                <c:pt idx="4">
                  <c:v>35.21011</c:v>
                </c:pt>
              </c:numCache>
            </c:numRef>
          </c:yVal>
          <c:smooth val="1"/>
        </c:ser>
        <c:axId val="31906476"/>
        <c:axId val="18722829"/>
      </c:scatterChart>
      <c:valAx>
        <c:axId val="3190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22829"/>
        <c:crosses val="autoZero"/>
        <c:crossBetween val="midCat"/>
        <c:dispUnits/>
      </c:valAx>
      <c:valAx>
        <c:axId val="18722829"/>
        <c:scaling>
          <c:orientation val="minMax"/>
          <c:max val="50"/>
          <c:min val="3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06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돋움"/>
                <a:ea typeface="돋움"/>
                <a:cs typeface="돋움"/>
              </a:rPr>
              <a:t>CardToss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Lossy'!$D$10:$D$14</c:f>
              <c:numCache>
                <c:ptCount val="5"/>
                <c:pt idx="0">
                  <c:v>176.30735261538462</c:v>
                </c:pt>
                <c:pt idx="1">
                  <c:v>67.6180283076923</c:v>
                </c:pt>
                <c:pt idx="2">
                  <c:v>17.082299076923075</c:v>
                </c:pt>
                <c:pt idx="3">
                  <c:v>4.085745230769231</c:v>
                </c:pt>
                <c:pt idx="4">
                  <c:v>1.566660923076923</c:v>
                </c:pt>
              </c:numCache>
            </c:numRef>
          </c:xVal>
          <c:yVal>
            <c:numRef>
              <c:f>'Data Lossy'!$I$10:$I$14</c:f>
              <c:numCache>
                <c:ptCount val="5"/>
                <c:pt idx="0">
                  <c:v>48.14746</c:v>
                </c:pt>
                <c:pt idx="1">
                  <c:v>44.16061</c:v>
                </c:pt>
                <c:pt idx="2">
                  <c:v>41.26866</c:v>
                </c:pt>
                <c:pt idx="3">
                  <c:v>38.84324</c:v>
                </c:pt>
                <c:pt idx="4">
                  <c:v>35.96881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Lossy'!$D$39:$D$43</c:f>
              <c:numCache>
                <c:ptCount val="5"/>
                <c:pt idx="0">
                  <c:v>175.133184</c:v>
                </c:pt>
                <c:pt idx="1">
                  <c:v>67.32893538461538</c:v>
                </c:pt>
                <c:pt idx="2">
                  <c:v>17.982616615384615</c:v>
                </c:pt>
                <c:pt idx="3">
                  <c:v>4.331209846153846</c:v>
                </c:pt>
                <c:pt idx="4">
                  <c:v>1.5675913846153848</c:v>
                </c:pt>
              </c:numCache>
            </c:numRef>
          </c:xVal>
          <c:yVal>
            <c:numRef>
              <c:f>'Data Lossy'!$I$39:$I$43</c:f>
              <c:numCache>
                <c:ptCount val="5"/>
                <c:pt idx="0">
                  <c:v>48</c:v>
                </c:pt>
                <c:pt idx="1">
                  <c:v>43.83</c:v>
                </c:pt>
                <c:pt idx="2">
                  <c:v>41.01</c:v>
                </c:pt>
                <c:pt idx="3">
                  <c:v>38.5</c:v>
                </c:pt>
                <c:pt idx="4">
                  <c:v>35.47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Lossy'!$P$10:$P$14</c:f>
              <c:numCache>
                <c:ptCount val="5"/>
                <c:pt idx="0">
                  <c:v>149.63054769230772</c:v>
                </c:pt>
                <c:pt idx="1">
                  <c:v>57.42507323076923</c:v>
                </c:pt>
                <c:pt idx="2">
                  <c:v>15.655369846153844</c:v>
                </c:pt>
                <c:pt idx="3">
                  <c:v>3.8310646153846153</c:v>
                </c:pt>
                <c:pt idx="4">
                  <c:v>1.5287335384615386</c:v>
                </c:pt>
              </c:numCache>
            </c:numRef>
          </c:xVal>
          <c:yVal>
            <c:numRef>
              <c:f>'Data Lossy'!$U$10:$U$14</c:f>
              <c:numCache>
                <c:ptCount val="5"/>
                <c:pt idx="0">
                  <c:v>49.20047</c:v>
                </c:pt>
                <c:pt idx="1">
                  <c:v>44.88156</c:v>
                </c:pt>
                <c:pt idx="2">
                  <c:v>41.47799</c:v>
                </c:pt>
                <c:pt idx="3">
                  <c:v>38.88809</c:v>
                </c:pt>
                <c:pt idx="4">
                  <c:v>36.12689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Lossy'!$P$39:$P$43</c:f>
              <c:numCache>
                <c:ptCount val="5"/>
                <c:pt idx="0">
                  <c:v>181.509504</c:v>
                </c:pt>
                <c:pt idx="1">
                  <c:v>69.85073723076923</c:v>
                </c:pt>
                <c:pt idx="2">
                  <c:v>17.934276923076926</c:v>
                </c:pt>
                <c:pt idx="3">
                  <c:v>4.474515692307692</c:v>
                </c:pt>
                <c:pt idx="4">
                  <c:v>1.7254596923076924</c:v>
                </c:pt>
              </c:numCache>
            </c:numRef>
          </c:xVal>
          <c:yVal>
            <c:numRef>
              <c:f>'Data Lossy'!$U$39:$U$43</c:f>
              <c:numCache>
                <c:ptCount val="5"/>
                <c:pt idx="0">
                  <c:v>48.15479</c:v>
                </c:pt>
                <c:pt idx="1">
                  <c:v>44.06669</c:v>
                </c:pt>
                <c:pt idx="2">
                  <c:v>41.18844</c:v>
                </c:pt>
                <c:pt idx="3">
                  <c:v>38.72483</c:v>
                </c:pt>
                <c:pt idx="4">
                  <c:v>35.71903</c:v>
                </c:pt>
              </c:numCache>
            </c:numRef>
          </c:yVal>
          <c:smooth val="1"/>
        </c:ser>
        <c:axId val="34287734"/>
        <c:axId val="40154151"/>
      </c:scatterChart>
      <c:val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54151"/>
        <c:crosses val="autoZero"/>
        <c:crossBetween val="midCat"/>
        <c:dispUnits/>
      </c:valAx>
      <c:valAx>
        <c:axId val="40154151"/>
        <c:scaling>
          <c:orientation val="minMax"/>
          <c:max val="5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PSNR(dB)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87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돋움"/>
                <a:ea typeface="돋움"/>
                <a:cs typeface="돋움"/>
              </a:rPr>
              <a:t>Dinner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Lossy'!$D$15:$D$19</c:f>
              <c:numCache>
                <c:ptCount val="5"/>
                <c:pt idx="0">
                  <c:v>184.82153353846152</c:v>
                </c:pt>
                <c:pt idx="1">
                  <c:v>71.95049353846153</c:v>
                </c:pt>
                <c:pt idx="2">
                  <c:v>18.312812307692308</c:v>
                </c:pt>
                <c:pt idx="3">
                  <c:v>4.094931692307692</c:v>
                </c:pt>
                <c:pt idx="4">
                  <c:v>1.4603076923076923</c:v>
                </c:pt>
              </c:numCache>
            </c:numRef>
          </c:xVal>
          <c:yVal>
            <c:numRef>
              <c:f>'Data Lossy'!$I$15:$I$19</c:f>
              <c:numCache>
                <c:ptCount val="5"/>
                <c:pt idx="0">
                  <c:v>48.10304</c:v>
                </c:pt>
                <c:pt idx="1">
                  <c:v>44.02268</c:v>
                </c:pt>
                <c:pt idx="2">
                  <c:v>41.09843</c:v>
                </c:pt>
                <c:pt idx="3">
                  <c:v>38.79526</c:v>
                </c:pt>
                <c:pt idx="4">
                  <c:v>36.36928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Lossy'!$D$44:$D$48</c:f>
              <c:numCache>
                <c:ptCount val="5"/>
                <c:pt idx="0">
                  <c:v>182.69696492307693</c:v>
                </c:pt>
                <c:pt idx="1">
                  <c:v>71.31596307692307</c:v>
                </c:pt>
                <c:pt idx="2">
                  <c:v>19.068110769230767</c:v>
                </c:pt>
                <c:pt idx="3">
                  <c:v>4.308007384615384</c:v>
                </c:pt>
                <c:pt idx="4">
                  <c:v>1.3417993846153848</c:v>
                </c:pt>
              </c:numCache>
            </c:numRef>
          </c:xVal>
          <c:yVal>
            <c:numRef>
              <c:f>'Data Lossy'!$I$44:$I$48</c:f>
              <c:numCache>
                <c:ptCount val="5"/>
                <c:pt idx="0">
                  <c:v>47.94</c:v>
                </c:pt>
                <c:pt idx="1">
                  <c:v>43.71</c:v>
                </c:pt>
                <c:pt idx="2">
                  <c:v>40.81</c:v>
                </c:pt>
                <c:pt idx="3">
                  <c:v>38.36</c:v>
                </c:pt>
                <c:pt idx="4">
                  <c:v>35.64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Lossy'!$P$15:$P$19</c:f>
              <c:numCache>
                <c:ptCount val="5"/>
                <c:pt idx="0">
                  <c:v>157.9051716923077</c:v>
                </c:pt>
                <c:pt idx="1">
                  <c:v>61.54935138461538</c:v>
                </c:pt>
                <c:pt idx="2">
                  <c:v>16.938712615384617</c:v>
                </c:pt>
                <c:pt idx="3">
                  <c:v>4.001058461538461</c:v>
                </c:pt>
                <c:pt idx="4">
                  <c:v>1.4799655384615384</c:v>
                </c:pt>
              </c:numCache>
            </c:numRef>
          </c:xVal>
          <c:yVal>
            <c:numRef>
              <c:f>'Data Lossy'!$U$15:$U$19</c:f>
              <c:numCache>
                <c:ptCount val="5"/>
                <c:pt idx="0">
                  <c:v>49.16875</c:v>
                </c:pt>
                <c:pt idx="1">
                  <c:v>44.75778</c:v>
                </c:pt>
                <c:pt idx="2">
                  <c:v>41.286</c:v>
                </c:pt>
                <c:pt idx="3">
                  <c:v>38.80128</c:v>
                </c:pt>
                <c:pt idx="4">
                  <c:v>36.44349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Lossy'!$P$44:$P$48</c:f>
              <c:numCache>
                <c:ptCount val="5"/>
                <c:pt idx="0">
                  <c:v>190.06605784615385</c:v>
                </c:pt>
                <c:pt idx="1">
                  <c:v>74.05677784615385</c:v>
                </c:pt>
                <c:pt idx="2">
                  <c:v>18.857826461538465</c:v>
                </c:pt>
                <c:pt idx="3">
                  <c:v>4.319025230769231</c:v>
                </c:pt>
                <c:pt idx="4">
                  <c:v>1.5606793846153848</c:v>
                </c:pt>
              </c:numCache>
            </c:numRef>
          </c:xVal>
          <c:yVal>
            <c:numRef>
              <c:f>'Data Lossy'!$U$44:$U$48</c:f>
              <c:numCache>
                <c:ptCount val="5"/>
                <c:pt idx="0">
                  <c:v>48.08658</c:v>
                </c:pt>
                <c:pt idx="1">
                  <c:v>43.9233</c:v>
                </c:pt>
                <c:pt idx="2">
                  <c:v>41.02158</c:v>
                </c:pt>
                <c:pt idx="3">
                  <c:v>38.6779</c:v>
                </c:pt>
                <c:pt idx="4">
                  <c:v>36.14438</c:v>
                </c:pt>
              </c:numCache>
            </c:numRef>
          </c:yVal>
          <c:smooth val="1"/>
        </c:ser>
        <c:axId val="25843040"/>
        <c:axId val="31260769"/>
      </c:scatterChart>
      <c:valAx>
        <c:axId val="2584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60769"/>
        <c:crosses val="autoZero"/>
        <c:crossBetween val="midCat"/>
        <c:dispUnits/>
      </c:valAx>
      <c:valAx>
        <c:axId val="31260769"/>
        <c:scaling>
          <c:orientation val="minMax"/>
          <c:max val="5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PSNR(dB)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43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돋움"/>
                <a:ea typeface="돋움"/>
                <a:cs typeface="돋움"/>
              </a:rPr>
              <a:t>Tomatoes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Lossy'!$B$3</c:f>
              <c:strCache>
                <c:ptCount val="1"/>
                <c:pt idx="0">
                  <c:v>RCT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Lossy'!$D$20:$D$24</c:f>
              <c:numCache>
                <c:ptCount val="5"/>
                <c:pt idx="0">
                  <c:v>108.59765169230769</c:v>
                </c:pt>
                <c:pt idx="1">
                  <c:v>40.96018707692307</c:v>
                </c:pt>
                <c:pt idx="2">
                  <c:v>7.6505796923076925</c:v>
                </c:pt>
                <c:pt idx="3">
                  <c:v>1.8434215384615384</c:v>
                </c:pt>
                <c:pt idx="4">
                  <c:v>0.8996676923076923</c:v>
                </c:pt>
              </c:numCache>
            </c:numRef>
          </c:xVal>
          <c:yVal>
            <c:numRef>
              <c:f>'Data Lossy'!$I$20:$I$24</c:f>
              <c:numCache>
                <c:ptCount val="5"/>
                <c:pt idx="0">
                  <c:v>48.07098</c:v>
                </c:pt>
                <c:pt idx="1">
                  <c:v>43.27935</c:v>
                </c:pt>
                <c:pt idx="2">
                  <c:v>40.65029</c:v>
                </c:pt>
                <c:pt idx="3">
                  <c:v>39.76565</c:v>
                </c:pt>
                <c:pt idx="4">
                  <c:v>38.51475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Lossy'!$B$32</c:f>
              <c:strCache>
                <c:ptCount val="1"/>
                <c:pt idx="0">
                  <c:v>YCgCo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Lossy'!$D$49:$D$53</c:f>
              <c:numCache>
                <c:ptCount val="5"/>
                <c:pt idx="0">
                  <c:v>107.40234830769231</c:v>
                </c:pt>
                <c:pt idx="1">
                  <c:v>40.00628676923077</c:v>
                </c:pt>
                <c:pt idx="2">
                  <c:v>8.013430153846153</c:v>
                </c:pt>
                <c:pt idx="3">
                  <c:v>2.0133710769230766</c:v>
                </c:pt>
                <c:pt idx="4">
                  <c:v>0.878651076923077</c:v>
                </c:pt>
              </c:numCache>
            </c:numRef>
          </c:xVal>
          <c:yVal>
            <c:numRef>
              <c:f>'Data Lossy'!$I$49:$I$53</c:f>
              <c:numCache>
                <c:ptCount val="5"/>
                <c:pt idx="0">
                  <c:v>47.94</c:v>
                </c:pt>
                <c:pt idx="1">
                  <c:v>42.93</c:v>
                </c:pt>
                <c:pt idx="2">
                  <c:v>40.53</c:v>
                </c:pt>
                <c:pt idx="3">
                  <c:v>39.66</c:v>
                </c:pt>
                <c:pt idx="4">
                  <c:v>38.21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Lossy'!$N$3:$X$3</c:f>
              <c:strCache>
                <c:ptCount val="1"/>
                <c:pt idx="0">
                  <c:v>IPP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Lossy'!$P$20:$P$24</c:f>
              <c:numCache>
                <c:ptCount val="5"/>
                <c:pt idx="0">
                  <c:v>106.37302153846153</c:v>
                </c:pt>
                <c:pt idx="1">
                  <c:v>39.54900184615385</c:v>
                </c:pt>
                <c:pt idx="2">
                  <c:v>6.974060307692307</c:v>
                </c:pt>
                <c:pt idx="3">
                  <c:v>1.7870916923076923</c:v>
                </c:pt>
                <c:pt idx="4">
                  <c:v>0.8744566153846153</c:v>
                </c:pt>
              </c:numCache>
            </c:numRef>
          </c:xVal>
          <c:yVal>
            <c:numRef>
              <c:f>'Data Lossy'!$U$20:$U$24</c:f>
              <c:numCache>
                <c:ptCount val="5"/>
                <c:pt idx="0">
                  <c:v>48.22827</c:v>
                </c:pt>
                <c:pt idx="1">
                  <c:v>43.31183</c:v>
                </c:pt>
                <c:pt idx="2">
                  <c:v>40.65627</c:v>
                </c:pt>
                <c:pt idx="3">
                  <c:v>39.8472</c:v>
                </c:pt>
                <c:pt idx="4">
                  <c:v>38.6873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Lossy'!$N$32:$X$32</c:f>
              <c:strCache>
                <c:ptCount val="1"/>
                <c:pt idx="0">
                  <c:v>RCT(FREXT)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Lossy'!$P$49:$P$53</c:f>
              <c:numCache>
                <c:ptCount val="5"/>
                <c:pt idx="0">
                  <c:v>111.57122953846154</c:v>
                </c:pt>
                <c:pt idx="1">
                  <c:v>41.00383015384615</c:v>
                </c:pt>
                <c:pt idx="2">
                  <c:v>7.524834461538462</c:v>
                </c:pt>
                <c:pt idx="3">
                  <c:v>1.8212233846153845</c:v>
                </c:pt>
                <c:pt idx="4">
                  <c:v>0.8743236923076922</c:v>
                </c:pt>
              </c:numCache>
            </c:numRef>
          </c:xVal>
          <c:yVal>
            <c:numRef>
              <c:f>'Data Lossy'!$U$49:$U$53</c:f>
              <c:numCache>
                <c:ptCount val="5"/>
                <c:pt idx="0">
                  <c:v>47.8852</c:v>
                </c:pt>
                <c:pt idx="1">
                  <c:v>43.08795</c:v>
                </c:pt>
                <c:pt idx="2">
                  <c:v>40.59315</c:v>
                </c:pt>
                <c:pt idx="3">
                  <c:v>39.72432</c:v>
                </c:pt>
                <c:pt idx="4">
                  <c:v>38.43914</c:v>
                </c:pt>
              </c:numCache>
            </c:numRef>
          </c:yVal>
          <c:smooth val="1"/>
        </c:ser>
        <c:axId val="12911466"/>
        <c:axId val="49094331"/>
      </c:scatterChart>
      <c:valAx>
        <c:axId val="1291146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094331"/>
        <c:crosses val="autoZero"/>
        <c:crossBetween val="midCat"/>
        <c:dispUnits/>
      </c:valAx>
      <c:valAx>
        <c:axId val="49094331"/>
        <c:scaling>
          <c:orientation val="minMax"/>
          <c:max val="49"/>
          <c:min val="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돋움"/>
                    <a:ea typeface="돋움"/>
                    <a:cs typeface="돋움"/>
                  </a:rPr>
                  <a:t>PSNR(dB)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911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0</xdr:rowOff>
    </xdr:from>
    <xdr:to>
      <xdr:col>8</xdr:col>
      <xdr:colOff>104775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466725" y="171450"/>
        <a:ext cx="5734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0</xdr:row>
      <xdr:rowOff>152400</xdr:rowOff>
    </xdr:from>
    <xdr:to>
      <xdr:col>15</xdr:col>
      <xdr:colOff>714375</xdr:colOff>
      <xdr:row>23</xdr:row>
      <xdr:rowOff>133350</xdr:rowOff>
    </xdr:to>
    <xdr:graphicFrame>
      <xdr:nvGraphicFramePr>
        <xdr:cNvPr id="2" name="Chart 3"/>
        <xdr:cNvGraphicFramePr/>
      </xdr:nvGraphicFramePr>
      <xdr:xfrm>
        <a:off x="6410325" y="152400"/>
        <a:ext cx="5734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24</xdr:row>
      <xdr:rowOff>142875</xdr:rowOff>
    </xdr:from>
    <xdr:to>
      <xdr:col>8</xdr:col>
      <xdr:colOff>104775</xdr:colOff>
      <xdr:row>47</xdr:row>
      <xdr:rowOff>123825</xdr:rowOff>
    </xdr:to>
    <xdr:graphicFrame>
      <xdr:nvGraphicFramePr>
        <xdr:cNvPr id="3" name="Chart 4"/>
        <xdr:cNvGraphicFramePr/>
      </xdr:nvGraphicFramePr>
      <xdr:xfrm>
        <a:off x="466725" y="4257675"/>
        <a:ext cx="57340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295275</xdr:colOff>
      <xdr:row>24</xdr:row>
      <xdr:rowOff>142875</xdr:rowOff>
    </xdr:from>
    <xdr:to>
      <xdr:col>15</xdr:col>
      <xdr:colOff>695325</xdr:colOff>
      <xdr:row>47</xdr:row>
      <xdr:rowOff>123825</xdr:rowOff>
    </xdr:to>
    <xdr:graphicFrame>
      <xdr:nvGraphicFramePr>
        <xdr:cNvPr id="4" name="Chart 6"/>
        <xdr:cNvGraphicFramePr/>
      </xdr:nvGraphicFramePr>
      <xdr:xfrm>
        <a:off x="6391275" y="4257675"/>
        <a:ext cx="5734050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447675</xdr:colOff>
      <xdr:row>48</xdr:row>
      <xdr:rowOff>66675</xdr:rowOff>
    </xdr:from>
    <xdr:to>
      <xdr:col>8</xdr:col>
      <xdr:colOff>85725</xdr:colOff>
      <xdr:row>71</xdr:row>
      <xdr:rowOff>47625</xdr:rowOff>
    </xdr:to>
    <xdr:graphicFrame>
      <xdr:nvGraphicFramePr>
        <xdr:cNvPr id="5" name="Chart 7"/>
        <xdr:cNvGraphicFramePr/>
      </xdr:nvGraphicFramePr>
      <xdr:xfrm>
        <a:off x="447675" y="8296275"/>
        <a:ext cx="573405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0</xdr:rowOff>
    </xdr:from>
    <xdr:to>
      <xdr:col>7</xdr:col>
      <xdr:colOff>514350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52450" y="171450"/>
        <a:ext cx="5295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1</xdr:row>
      <xdr:rowOff>0</xdr:rowOff>
    </xdr:from>
    <xdr:to>
      <xdr:col>14</xdr:col>
      <xdr:colOff>571500</xdr:colOff>
      <xdr:row>20</xdr:row>
      <xdr:rowOff>152400</xdr:rowOff>
    </xdr:to>
    <xdr:graphicFrame>
      <xdr:nvGraphicFramePr>
        <xdr:cNvPr id="2" name="Chart 3"/>
        <xdr:cNvGraphicFramePr/>
      </xdr:nvGraphicFramePr>
      <xdr:xfrm>
        <a:off x="5943600" y="171450"/>
        <a:ext cx="52959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552450</xdr:colOff>
      <xdr:row>21</xdr:row>
      <xdr:rowOff>85725</xdr:rowOff>
    </xdr:from>
    <xdr:to>
      <xdr:col>7</xdr:col>
      <xdr:colOff>514350</xdr:colOff>
      <xdr:row>41</xdr:row>
      <xdr:rowOff>66675</xdr:rowOff>
    </xdr:to>
    <xdr:graphicFrame>
      <xdr:nvGraphicFramePr>
        <xdr:cNvPr id="3" name="Chart 4"/>
        <xdr:cNvGraphicFramePr/>
      </xdr:nvGraphicFramePr>
      <xdr:xfrm>
        <a:off x="552450" y="3686175"/>
        <a:ext cx="52959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21</xdr:row>
      <xdr:rowOff>85725</xdr:rowOff>
    </xdr:from>
    <xdr:to>
      <xdr:col>14</xdr:col>
      <xdr:colOff>571500</xdr:colOff>
      <xdr:row>41</xdr:row>
      <xdr:rowOff>66675</xdr:rowOff>
    </xdr:to>
    <xdr:graphicFrame>
      <xdr:nvGraphicFramePr>
        <xdr:cNvPr id="4" name="Chart 6"/>
        <xdr:cNvGraphicFramePr/>
      </xdr:nvGraphicFramePr>
      <xdr:xfrm>
        <a:off x="5943600" y="3686175"/>
        <a:ext cx="52959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561975</xdr:colOff>
      <xdr:row>41</xdr:row>
      <xdr:rowOff>152400</xdr:rowOff>
    </xdr:from>
    <xdr:to>
      <xdr:col>7</xdr:col>
      <xdr:colOff>523875</xdr:colOff>
      <xdr:row>61</xdr:row>
      <xdr:rowOff>133350</xdr:rowOff>
    </xdr:to>
    <xdr:graphicFrame>
      <xdr:nvGraphicFramePr>
        <xdr:cNvPr id="5" name="Chart 7"/>
        <xdr:cNvGraphicFramePr/>
      </xdr:nvGraphicFramePr>
      <xdr:xfrm>
        <a:off x="561975" y="7181850"/>
        <a:ext cx="52959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41</xdr:row>
      <xdr:rowOff>19050</xdr:rowOff>
    </xdr:from>
    <xdr:to>
      <xdr:col>6</xdr:col>
      <xdr:colOff>1000125</xdr:colOff>
      <xdr:row>56</xdr:row>
      <xdr:rowOff>123825</xdr:rowOff>
    </xdr:to>
    <xdr:graphicFrame>
      <xdr:nvGraphicFramePr>
        <xdr:cNvPr id="1" name="Chart 4"/>
        <xdr:cNvGraphicFramePr/>
      </xdr:nvGraphicFramePr>
      <xdr:xfrm>
        <a:off x="809625" y="7239000"/>
        <a:ext cx="49720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57</xdr:row>
      <xdr:rowOff>85725</xdr:rowOff>
    </xdr:from>
    <xdr:to>
      <xdr:col>12</xdr:col>
      <xdr:colOff>314325</xdr:colOff>
      <xdr:row>73</xdr:row>
      <xdr:rowOff>19050</xdr:rowOff>
    </xdr:to>
    <xdr:graphicFrame>
      <xdr:nvGraphicFramePr>
        <xdr:cNvPr id="2" name="Chart 5"/>
        <xdr:cNvGraphicFramePr/>
      </xdr:nvGraphicFramePr>
      <xdr:xfrm>
        <a:off x="819150" y="10048875"/>
        <a:ext cx="9010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isk\DMITRY_TEST\11042005_lossless\lossless_1204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a"/>
      <sheetName val="Inter(IBB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3:X58"/>
  <sheetViews>
    <sheetView tabSelected="1" zoomScale="55" zoomScaleNormal="55" workbookViewId="0" topLeftCell="A16">
      <selection activeCell="G65" sqref="G65"/>
    </sheetView>
  </sheetViews>
  <sheetFormatPr defaultColWidth="8.88671875" defaultRowHeight="13.5"/>
  <sheetData>
    <row r="3" spans="2:24" ht="14.25" thickBot="1">
      <c r="B3" s="82" t="s">
        <v>34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101"/>
      <c r="N3" s="82" t="s">
        <v>35</v>
      </c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2:24" ht="14.25" thickBot="1">
      <c r="B4" s="2"/>
      <c r="C4" s="1"/>
      <c r="D4" s="2" t="s">
        <v>0</v>
      </c>
      <c r="E4" s="3" t="s">
        <v>1</v>
      </c>
      <c r="F4" s="4" t="s">
        <v>2</v>
      </c>
      <c r="G4" s="5" t="s">
        <v>3</v>
      </c>
      <c r="H4" s="6" t="s">
        <v>36</v>
      </c>
      <c r="I4" s="98" t="s">
        <v>11</v>
      </c>
      <c r="J4" s="99" t="s">
        <v>10</v>
      </c>
      <c r="K4" s="100" t="s">
        <v>12</v>
      </c>
      <c r="L4" s="6" t="s">
        <v>13</v>
      </c>
      <c r="N4" s="2"/>
      <c r="O4" s="1"/>
      <c r="P4" s="2" t="s">
        <v>0</v>
      </c>
      <c r="Q4" s="3" t="s">
        <v>1</v>
      </c>
      <c r="R4" s="4" t="s">
        <v>2</v>
      </c>
      <c r="S4" s="5" t="s">
        <v>3</v>
      </c>
      <c r="T4" s="6" t="s">
        <v>36</v>
      </c>
      <c r="U4" s="98" t="s">
        <v>11</v>
      </c>
      <c r="V4" s="99" t="s">
        <v>10</v>
      </c>
      <c r="W4" s="100" t="s">
        <v>12</v>
      </c>
      <c r="X4" s="6" t="s">
        <v>13</v>
      </c>
    </row>
    <row r="5" spans="2:24" ht="14.25" thickBot="1">
      <c r="B5" s="83" t="s">
        <v>4</v>
      </c>
      <c r="C5" s="7">
        <v>113114408</v>
      </c>
      <c r="D5" s="8">
        <f aca="true" t="shared" si="0" ref="D5:D29">C5/13*24/1000000</f>
        <v>208.82659938461538</v>
      </c>
      <c r="E5" s="7">
        <v>45.99</v>
      </c>
      <c r="F5" s="9">
        <v>41.21</v>
      </c>
      <c r="G5" s="10">
        <v>45.06</v>
      </c>
      <c r="H5" s="11">
        <f aca="true" t="shared" si="1" ref="H5:H29">AVERAGE(E5:G5)</f>
        <v>44.086666666666666</v>
      </c>
      <c r="I5" s="7">
        <v>47.95867</v>
      </c>
      <c r="J5" s="9">
        <v>47.21832</v>
      </c>
      <c r="K5" s="10">
        <v>48.53325</v>
      </c>
      <c r="L5" s="11">
        <f aca="true" t="shared" si="2" ref="L5:L29">AVERAGE(I5:K5)</f>
        <v>47.90341333333333</v>
      </c>
      <c r="N5" s="102" t="s">
        <v>4</v>
      </c>
      <c r="O5" s="7">
        <v>98302480</v>
      </c>
      <c r="P5" s="8">
        <f aca="true" t="shared" si="3" ref="P5:P29">O5/13*24/1000000</f>
        <v>181.48150153846154</v>
      </c>
      <c r="Q5" s="7">
        <v>47.6</v>
      </c>
      <c r="R5" s="9">
        <v>41.78</v>
      </c>
      <c r="S5" s="9">
        <v>43.87</v>
      </c>
      <c r="T5" s="11">
        <f aca="true" t="shared" si="4" ref="T5:T29">AVERAGE(Q5:S5)</f>
        <v>44.416666666666664</v>
      </c>
      <c r="U5" s="7">
        <v>49.07845</v>
      </c>
      <c r="V5" s="9">
        <v>45.6982</v>
      </c>
      <c r="W5" s="10">
        <v>50.04925</v>
      </c>
      <c r="X5" s="11">
        <f aca="true" t="shared" si="5" ref="X5:X29">AVERAGE(U5:W5)</f>
        <v>48.275299999999994</v>
      </c>
    </row>
    <row r="6" spans="2:24" ht="14.25" thickBot="1">
      <c r="B6" s="84"/>
      <c r="C6" s="12">
        <v>48565328</v>
      </c>
      <c r="D6" s="8">
        <f t="shared" si="0"/>
        <v>89.65906707692307</v>
      </c>
      <c r="E6" s="12">
        <v>42.3</v>
      </c>
      <c r="F6" s="13">
        <v>36.26</v>
      </c>
      <c r="G6" s="14">
        <v>41.69</v>
      </c>
      <c r="H6" s="11">
        <f t="shared" si="1"/>
        <v>40.083333333333336</v>
      </c>
      <c r="I6" s="12">
        <v>43.64156</v>
      </c>
      <c r="J6" s="13">
        <v>42.21946</v>
      </c>
      <c r="K6" s="14">
        <v>44.86492</v>
      </c>
      <c r="L6" s="11">
        <f t="shared" si="2"/>
        <v>43.57531333333333</v>
      </c>
      <c r="N6" s="103"/>
      <c r="O6" s="12">
        <v>42303544</v>
      </c>
      <c r="P6" s="8">
        <f t="shared" si="3"/>
        <v>78.09885046153846</v>
      </c>
      <c r="Q6" s="12">
        <v>43.22</v>
      </c>
      <c r="R6" s="13">
        <v>36.75</v>
      </c>
      <c r="S6" s="13">
        <v>41.32</v>
      </c>
      <c r="T6" s="11">
        <f t="shared" si="4"/>
        <v>40.43</v>
      </c>
      <c r="U6" s="12">
        <v>44.48581</v>
      </c>
      <c r="V6" s="13">
        <v>41.49586</v>
      </c>
      <c r="W6" s="14">
        <v>46.13331</v>
      </c>
      <c r="X6" s="11">
        <f t="shared" si="5"/>
        <v>44.03832666666667</v>
      </c>
    </row>
    <row r="7" spans="2:24" ht="14.25" thickBot="1">
      <c r="B7" s="84"/>
      <c r="C7" s="12">
        <v>14887376</v>
      </c>
      <c r="D7" s="8">
        <f t="shared" si="0"/>
        <v>27.484386461538463</v>
      </c>
      <c r="E7" s="12">
        <v>39.88</v>
      </c>
      <c r="F7" s="13">
        <v>32.55</v>
      </c>
      <c r="G7" s="14">
        <v>39.86</v>
      </c>
      <c r="H7" s="11">
        <f t="shared" si="1"/>
        <v>37.43</v>
      </c>
      <c r="I7" s="12">
        <v>40.34579</v>
      </c>
      <c r="J7" s="13">
        <v>38.48674</v>
      </c>
      <c r="K7" s="14">
        <v>42.74704</v>
      </c>
      <c r="L7" s="11">
        <f t="shared" si="2"/>
        <v>40.52652333333333</v>
      </c>
      <c r="N7" s="103"/>
      <c r="O7" s="12">
        <v>14057304</v>
      </c>
      <c r="P7" s="8">
        <f t="shared" si="3"/>
        <v>25.951945846153848</v>
      </c>
      <c r="Q7" s="12">
        <v>40.23</v>
      </c>
      <c r="R7" s="13">
        <v>32.76</v>
      </c>
      <c r="S7" s="13">
        <v>39.79</v>
      </c>
      <c r="T7" s="11">
        <f t="shared" si="4"/>
        <v>37.593333333333334</v>
      </c>
      <c r="U7" s="12">
        <v>40.75876</v>
      </c>
      <c r="V7" s="13">
        <v>38.11624</v>
      </c>
      <c r="W7" s="14">
        <v>43.45507</v>
      </c>
      <c r="X7" s="11">
        <f t="shared" si="5"/>
        <v>40.77669</v>
      </c>
    </row>
    <row r="8" spans="2:24" ht="14.25" thickBot="1">
      <c r="B8" s="84"/>
      <c r="C8" s="12">
        <v>4491424</v>
      </c>
      <c r="D8" s="8">
        <f t="shared" si="0"/>
        <v>8.291859692307693</v>
      </c>
      <c r="E8" s="12">
        <v>37.73</v>
      </c>
      <c r="F8" s="13">
        <v>30.63</v>
      </c>
      <c r="G8" s="14">
        <v>38.77</v>
      </c>
      <c r="H8" s="11">
        <f t="shared" si="1"/>
        <v>35.71</v>
      </c>
      <c r="I8" s="12">
        <v>37.88644</v>
      </c>
      <c r="J8" s="13">
        <v>36.55232</v>
      </c>
      <c r="K8" s="14">
        <v>42.18113</v>
      </c>
      <c r="L8" s="11">
        <f t="shared" si="2"/>
        <v>38.87329666666667</v>
      </c>
      <c r="N8" s="103"/>
      <c r="O8" s="12">
        <v>4408112</v>
      </c>
      <c r="P8" s="8">
        <f t="shared" si="3"/>
        <v>8.138052923076922</v>
      </c>
      <c r="Q8" s="12">
        <v>37.68</v>
      </c>
      <c r="R8" s="13">
        <v>30.6</v>
      </c>
      <c r="S8" s="13">
        <v>38.41</v>
      </c>
      <c r="T8" s="11">
        <f t="shared" si="4"/>
        <v>35.56333333333333</v>
      </c>
      <c r="U8" s="12">
        <v>38.01928</v>
      </c>
      <c r="V8" s="13">
        <v>36.25299</v>
      </c>
      <c r="W8" s="14">
        <v>42.01968</v>
      </c>
      <c r="X8" s="11">
        <f t="shared" si="5"/>
        <v>38.76398333333333</v>
      </c>
    </row>
    <row r="9" spans="2:24" ht="14.25" thickBot="1">
      <c r="B9" s="85"/>
      <c r="C9" s="15">
        <v>1695568</v>
      </c>
      <c r="D9" s="8">
        <f t="shared" si="0"/>
        <v>3.1302793846153847</v>
      </c>
      <c r="E9" s="15">
        <v>34.99</v>
      </c>
      <c r="F9" s="16">
        <v>29.25</v>
      </c>
      <c r="G9" s="17">
        <v>37.09</v>
      </c>
      <c r="H9" s="11">
        <f t="shared" si="1"/>
        <v>33.77666666666667</v>
      </c>
      <c r="I9" s="15">
        <v>35.29929</v>
      </c>
      <c r="J9" s="16">
        <v>35.51953</v>
      </c>
      <c r="K9" s="17">
        <v>41.6433</v>
      </c>
      <c r="L9" s="11">
        <f t="shared" si="2"/>
        <v>37.48737333333333</v>
      </c>
      <c r="N9" s="104"/>
      <c r="O9" s="15">
        <v>1652424</v>
      </c>
      <c r="P9" s="8">
        <f t="shared" si="3"/>
        <v>3.050628923076923</v>
      </c>
      <c r="Q9" s="15">
        <v>34.84</v>
      </c>
      <c r="R9" s="16">
        <v>29.17</v>
      </c>
      <c r="S9" s="16">
        <v>36.59</v>
      </c>
      <c r="T9" s="11">
        <f t="shared" si="4"/>
        <v>33.53333333333334</v>
      </c>
      <c r="U9" s="15">
        <v>35.30084</v>
      </c>
      <c r="V9" s="16">
        <v>35.18576</v>
      </c>
      <c r="W9" s="17">
        <v>41.31625</v>
      </c>
      <c r="X9" s="11">
        <f t="shared" si="5"/>
        <v>37.26761666666667</v>
      </c>
    </row>
    <row r="10" spans="2:24" ht="14.25" thickBot="1">
      <c r="B10" s="73" t="s">
        <v>5</v>
      </c>
      <c r="C10" s="27">
        <v>95499816</v>
      </c>
      <c r="D10" s="119">
        <f t="shared" si="0"/>
        <v>176.30735261538462</v>
      </c>
      <c r="E10" s="27">
        <v>46.33</v>
      </c>
      <c r="F10" s="28">
        <v>41.3</v>
      </c>
      <c r="G10" s="29">
        <v>45.16</v>
      </c>
      <c r="H10" s="120">
        <f t="shared" si="1"/>
        <v>44.26333333333333</v>
      </c>
      <c r="I10" s="27">
        <v>48.14746</v>
      </c>
      <c r="J10" s="28">
        <v>47.27472</v>
      </c>
      <c r="K10" s="29">
        <v>48.7438</v>
      </c>
      <c r="L10" s="120">
        <f t="shared" si="2"/>
        <v>48.055326666666666</v>
      </c>
      <c r="N10" s="105" t="s">
        <v>5</v>
      </c>
      <c r="O10" s="27">
        <v>81049880</v>
      </c>
      <c r="P10" s="119">
        <f t="shared" si="3"/>
        <v>149.63054769230772</v>
      </c>
      <c r="Q10" s="27">
        <v>47.94</v>
      </c>
      <c r="R10" s="28">
        <v>41.74</v>
      </c>
      <c r="S10" s="28">
        <v>44.17</v>
      </c>
      <c r="T10" s="120">
        <f t="shared" si="4"/>
        <v>44.616666666666674</v>
      </c>
      <c r="U10" s="27">
        <v>49.20047</v>
      </c>
      <c r="V10" s="28">
        <v>45.76895</v>
      </c>
      <c r="W10" s="29">
        <v>50.32531</v>
      </c>
      <c r="X10" s="120">
        <f t="shared" si="5"/>
        <v>48.43157666666667</v>
      </c>
    </row>
    <row r="11" spans="2:24" ht="14.25" thickBot="1">
      <c r="B11" s="74"/>
      <c r="C11" s="30">
        <v>36626432</v>
      </c>
      <c r="D11" s="119">
        <f t="shared" si="0"/>
        <v>67.6180283076923</v>
      </c>
      <c r="E11" s="30">
        <v>42.93</v>
      </c>
      <c r="F11" s="31">
        <v>36.61</v>
      </c>
      <c r="G11" s="32">
        <v>42.04</v>
      </c>
      <c r="H11" s="120">
        <f t="shared" si="1"/>
        <v>40.526666666666664</v>
      </c>
      <c r="I11" s="30">
        <v>44.16061</v>
      </c>
      <c r="J11" s="31">
        <v>42.48042</v>
      </c>
      <c r="K11" s="32">
        <v>45.31847</v>
      </c>
      <c r="L11" s="120">
        <f t="shared" si="2"/>
        <v>43.9865</v>
      </c>
      <c r="N11" s="106"/>
      <c r="O11" s="30">
        <v>31105248</v>
      </c>
      <c r="P11" s="119">
        <f t="shared" si="3"/>
        <v>57.42507323076923</v>
      </c>
      <c r="Q11" s="30">
        <v>43.78</v>
      </c>
      <c r="R11" s="31">
        <v>36.94</v>
      </c>
      <c r="S11" s="31">
        <v>41.96</v>
      </c>
      <c r="T11" s="120">
        <f t="shared" si="4"/>
        <v>40.89333333333334</v>
      </c>
      <c r="U11" s="30">
        <v>44.88156</v>
      </c>
      <c r="V11" s="31">
        <v>41.77734</v>
      </c>
      <c r="W11" s="32">
        <v>46.56847</v>
      </c>
      <c r="X11" s="120">
        <f t="shared" si="5"/>
        <v>44.40912333333333</v>
      </c>
    </row>
    <row r="12" spans="2:24" ht="14.25" thickBot="1">
      <c r="B12" s="74"/>
      <c r="C12" s="30">
        <v>9252912</v>
      </c>
      <c r="D12" s="119">
        <f t="shared" si="0"/>
        <v>17.082299076923075</v>
      </c>
      <c r="E12" s="30">
        <v>40.72</v>
      </c>
      <c r="F12" s="31">
        <v>33.36</v>
      </c>
      <c r="G12" s="32">
        <v>40.5</v>
      </c>
      <c r="H12" s="120">
        <f t="shared" si="1"/>
        <v>38.193333333333335</v>
      </c>
      <c r="I12" s="30">
        <v>41.26866</v>
      </c>
      <c r="J12" s="31">
        <v>39.09416</v>
      </c>
      <c r="K12" s="32">
        <v>43.54751</v>
      </c>
      <c r="L12" s="120">
        <f t="shared" si="2"/>
        <v>41.303443333333334</v>
      </c>
      <c r="N12" s="106"/>
      <c r="O12" s="30">
        <v>8479992</v>
      </c>
      <c r="P12" s="119">
        <f t="shared" si="3"/>
        <v>15.655369846153844</v>
      </c>
      <c r="Q12" s="30">
        <v>40.89</v>
      </c>
      <c r="R12" s="31">
        <v>33.37</v>
      </c>
      <c r="S12" s="31">
        <v>40.6</v>
      </c>
      <c r="T12" s="120">
        <f t="shared" si="4"/>
        <v>38.28666666666666</v>
      </c>
      <c r="U12" s="30">
        <v>41.47799</v>
      </c>
      <c r="V12" s="31">
        <v>38.72663</v>
      </c>
      <c r="W12" s="32">
        <v>44.01114</v>
      </c>
      <c r="X12" s="120">
        <f t="shared" si="5"/>
        <v>41.405253333333334</v>
      </c>
    </row>
    <row r="13" spans="2:24" ht="14.25" thickBot="1">
      <c r="B13" s="74"/>
      <c r="C13" s="30">
        <v>2213112</v>
      </c>
      <c r="D13" s="119">
        <f t="shared" si="0"/>
        <v>4.085745230769231</v>
      </c>
      <c r="E13" s="30">
        <v>38.3</v>
      </c>
      <c r="F13" s="31">
        <v>31.77</v>
      </c>
      <c r="G13" s="32">
        <v>39.22</v>
      </c>
      <c r="H13" s="120">
        <f t="shared" si="1"/>
        <v>36.43</v>
      </c>
      <c r="I13" s="30">
        <v>38.84324</v>
      </c>
      <c r="J13" s="31">
        <v>37.5645</v>
      </c>
      <c r="K13" s="32">
        <v>42.82561</v>
      </c>
      <c r="L13" s="120">
        <f t="shared" si="2"/>
        <v>39.74445</v>
      </c>
      <c r="N13" s="106"/>
      <c r="O13" s="30">
        <v>2075160</v>
      </c>
      <c r="P13" s="119">
        <f t="shared" si="3"/>
        <v>3.8310646153846153</v>
      </c>
      <c r="Q13" s="30">
        <v>38.27</v>
      </c>
      <c r="R13" s="31">
        <v>31.67</v>
      </c>
      <c r="S13" s="31">
        <v>38.94</v>
      </c>
      <c r="T13" s="120">
        <f t="shared" si="4"/>
        <v>36.29333333333333</v>
      </c>
      <c r="U13" s="30">
        <v>38.88809</v>
      </c>
      <c r="V13" s="31">
        <v>37.24311</v>
      </c>
      <c r="W13" s="32">
        <v>42.74426</v>
      </c>
      <c r="X13" s="120">
        <f t="shared" si="5"/>
        <v>39.62515333333334</v>
      </c>
    </row>
    <row r="14" spans="2:24" ht="14.25" thickBot="1">
      <c r="B14" s="75"/>
      <c r="C14" s="33">
        <v>848608</v>
      </c>
      <c r="D14" s="119">
        <f t="shared" si="0"/>
        <v>1.566660923076923</v>
      </c>
      <c r="E14" s="33">
        <v>35.11</v>
      </c>
      <c r="F14" s="34">
        <v>30.54</v>
      </c>
      <c r="G14" s="35">
        <v>36.95</v>
      </c>
      <c r="H14" s="120">
        <f t="shared" si="1"/>
        <v>34.2</v>
      </c>
      <c r="I14" s="33">
        <v>35.96881</v>
      </c>
      <c r="J14" s="34">
        <v>36.72599</v>
      </c>
      <c r="K14" s="35">
        <v>41.79522</v>
      </c>
      <c r="L14" s="120">
        <f t="shared" si="2"/>
        <v>38.16334</v>
      </c>
      <c r="N14" s="107"/>
      <c r="O14" s="33">
        <v>828064</v>
      </c>
      <c r="P14" s="119">
        <f t="shared" si="3"/>
        <v>1.5287335384615386</v>
      </c>
      <c r="Q14" s="33">
        <v>35.31</v>
      </c>
      <c r="R14" s="34">
        <v>30.51</v>
      </c>
      <c r="S14" s="34">
        <v>36.44</v>
      </c>
      <c r="T14" s="120">
        <f t="shared" si="4"/>
        <v>34.086666666666666</v>
      </c>
      <c r="U14" s="33">
        <v>36.12689</v>
      </c>
      <c r="V14" s="34">
        <v>36.27396</v>
      </c>
      <c r="W14" s="35">
        <v>41.89649</v>
      </c>
      <c r="X14" s="120">
        <f t="shared" si="5"/>
        <v>38.099113333333335</v>
      </c>
    </row>
    <row r="15" spans="2:24" ht="14.25" thickBot="1">
      <c r="B15" s="76" t="s">
        <v>6</v>
      </c>
      <c r="C15" s="36">
        <v>100111664</v>
      </c>
      <c r="D15" s="66">
        <f t="shared" si="0"/>
        <v>184.82153353846152</v>
      </c>
      <c r="E15" s="36">
        <v>46.19</v>
      </c>
      <c r="F15" s="37">
        <v>41.3</v>
      </c>
      <c r="G15" s="38">
        <v>45.19</v>
      </c>
      <c r="H15" s="121">
        <f t="shared" si="1"/>
        <v>44.22666666666667</v>
      </c>
      <c r="I15" s="36">
        <v>48.10304</v>
      </c>
      <c r="J15" s="37">
        <v>47.2611</v>
      </c>
      <c r="K15" s="38">
        <v>48.70115</v>
      </c>
      <c r="L15" s="121">
        <f t="shared" si="2"/>
        <v>48.02176333333333</v>
      </c>
      <c r="N15" s="108" t="s">
        <v>6</v>
      </c>
      <c r="O15" s="36">
        <v>85531968</v>
      </c>
      <c r="P15" s="66">
        <f t="shared" si="3"/>
        <v>157.9051716923077</v>
      </c>
      <c r="Q15" s="36">
        <v>47.81</v>
      </c>
      <c r="R15" s="37">
        <v>41.76</v>
      </c>
      <c r="S15" s="37">
        <v>44.18</v>
      </c>
      <c r="T15" s="121">
        <f t="shared" si="4"/>
        <v>44.583333333333336</v>
      </c>
      <c r="U15" s="36">
        <v>49.16875</v>
      </c>
      <c r="V15" s="37">
        <v>45.79367</v>
      </c>
      <c r="W15" s="38">
        <v>50.26578</v>
      </c>
      <c r="X15" s="121">
        <f t="shared" si="5"/>
        <v>48.409400000000005</v>
      </c>
    </row>
    <row r="16" spans="2:24" ht="14.25" thickBot="1">
      <c r="B16" s="77"/>
      <c r="C16" s="39">
        <v>38973184</v>
      </c>
      <c r="D16" s="66">
        <f t="shared" si="0"/>
        <v>71.95049353846153</v>
      </c>
      <c r="E16" s="39">
        <v>42.71</v>
      </c>
      <c r="F16" s="40">
        <v>36.53</v>
      </c>
      <c r="G16" s="41">
        <v>42.03</v>
      </c>
      <c r="H16" s="121">
        <f t="shared" si="1"/>
        <v>40.42333333333334</v>
      </c>
      <c r="I16" s="39">
        <v>44.02268</v>
      </c>
      <c r="J16" s="40">
        <v>42.4009</v>
      </c>
      <c r="K16" s="41">
        <v>45.22467</v>
      </c>
      <c r="L16" s="121">
        <f t="shared" si="2"/>
        <v>43.88275000000001</v>
      </c>
      <c r="N16" s="109"/>
      <c r="O16" s="39">
        <v>33339232</v>
      </c>
      <c r="P16" s="66">
        <f t="shared" si="3"/>
        <v>61.54935138461538</v>
      </c>
      <c r="Q16" s="39">
        <v>43.64</v>
      </c>
      <c r="R16" s="40">
        <v>36.85</v>
      </c>
      <c r="S16" s="40">
        <v>42</v>
      </c>
      <c r="T16" s="121">
        <f t="shared" si="4"/>
        <v>40.830000000000005</v>
      </c>
      <c r="U16" s="39">
        <v>44.75778</v>
      </c>
      <c r="V16" s="40">
        <v>41.74385</v>
      </c>
      <c r="W16" s="41">
        <v>46.50296</v>
      </c>
      <c r="X16" s="121">
        <f t="shared" si="5"/>
        <v>44.33486333333334</v>
      </c>
    </row>
    <row r="17" spans="2:24" ht="14.25" thickBot="1">
      <c r="B17" s="77"/>
      <c r="C17" s="39">
        <v>9919440</v>
      </c>
      <c r="D17" s="66">
        <f t="shared" si="0"/>
        <v>18.312812307692308</v>
      </c>
      <c r="E17" s="39">
        <v>40.5</v>
      </c>
      <c r="F17" s="40">
        <v>33.2</v>
      </c>
      <c r="G17" s="41">
        <v>40.51</v>
      </c>
      <c r="H17" s="121">
        <f t="shared" si="1"/>
        <v>38.07</v>
      </c>
      <c r="I17" s="39">
        <v>41.09843</v>
      </c>
      <c r="J17" s="40">
        <v>38.96976</v>
      </c>
      <c r="K17" s="41">
        <v>43.42246</v>
      </c>
      <c r="L17" s="121">
        <f t="shared" si="2"/>
        <v>41.16355</v>
      </c>
      <c r="N17" s="109"/>
      <c r="O17" s="39">
        <v>9175136</v>
      </c>
      <c r="P17" s="66">
        <f t="shared" si="3"/>
        <v>16.938712615384617</v>
      </c>
      <c r="Q17" s="39">
        <v>40.7</v>
      </c>
      <c r="R17" s="40">
        <v>33.23</v>
      </c>
      <c r="S17" s="40">
        <v>40.76</v>
      </c>
      <c r="T17" s="121">
        <f t="shared" si="4"/>
        <v>38.23</v>
      </c>
      <c r="U17" s="39">
        <v>41.286</v>
      </c>
      <c r="V17" s="40">
        <v>38.68086</v>
      </c>
      <c r="W17" s="41">
        <v>43.92769</v>
      </c>
      <c r="X17" s="121">
        <f t="shared" si="5"/>
        <v>41.298183333333334</v>
      </c>
    </row>
    <row r="18" spans="2:24" ht="14.25" thickBot="1">
      <c r="B18" s="77"/>
      <c r="C18" s="39">
        <v>2218088</v>
      </c>
      <c r="D18" s="66">
        <f t="shared" si="0"/>
        <v>4.094931692307692</v>
      </c>
      <c r="E18" s="39">
        <v>38.34</v>
      </c>
      <c r="F18" s="40">
        <v>31.65</v>
      </c>
      <c r="G18" s="41">
        <v>39.22</v>
      </c>
      <c r="H18" s="121">
        <f t="shared" si="1"/>
        <v>36.403333333333336</v>
      </c>
      <c r="I18" s="39">
        <v>38.79526</v>
      </c>
      <c r="J18" s="40">
        <v>37.50964</v>
      </c>
      <c r="K18" s="41">
        <v>42.73042</v>
      </c>
      <c r="L18" s="121">
        <f t="shared" si="2"/>
        <v>39.67844</v>
      </c>
      <c r="N18" s="109"/>
      <c r="O18" s="39">
        <v>2167240</v>
      </c>
      <c r="P18" s="66">
        <f t="shared" si="3"/>
        <v>4.001058461538461</v>
      </c>
      <c r="Q18" s="39">
        <v>38.31</v>
      </c>
      <c r="R18" s="40">
        <v>31.59</v>
      </c>
      <c r="S18" s="40">
        <v>39.12</v>
      </c>
      <c r="T18" s="121">
        <f t="shared" si="4"/>
        <v>36.34</v>
      </c>
      <c r="U18" s="39">
        <v>38.80128</v>
      </c>
      <c r="V18" s="40">
        <v>37.34011</v>
      </c>
      <c r="W18" s="41">
        <v>42.69569</v>
      </c>
      <c r="X18" s="121">
        <f t="shared" si="5"/>
        <v>39.61236</v>
      </c>
    </row>
    <row r="19" spans="2:24" ht="14.25" thickBot="1">
      <c r="B19" s="78"/>
      <c r="C19" s="42">
        <v>791000</v>
      </c>
      <c r="D19" s="66">
        <f t="shared" si="0"/>
        <v>1.4603076923076923</v>
      </c>
      <c r="E19" s="42">
        <v>35.64</v>
      </c>
      <c r="F19" s="43">
        <v>30.75</v>
      </c>
      <c r="G19" s="44">
        <v>37.09</v>
      </c>
      <c r="H19" s="121">
        <f t="shared" si="1"/>
        <v>34.49333333333333</v>
      </c>
      <c r="I19" s="42">
        <v>36.36928</v>
      </c>
      <c r="J19" s="43">
        <v>37.04821</v>
      </c>
      <c r="K19" s="44">
        <v>41.81249</v>
      </c>
      <c r="L19" s="121">
        <f t="shared" si="2"/>
        <v>38.40999333333333</v>
      </c>
      <c r="N19" s="110"/>
      <c r="O19" s="42">
        <v>801648</v>
      </c>
      <c r="P19" s="66">
        <f t="shared" si="3"/>
        <v>1.4799655384615384</v>
      </c>
      <c r="Q19" s="42">
        <v>35.77</v>
      </c>
      <c r="R19" s="43">
        <v>30.74</v>
      </c>
      <c r="S19" s="43">
        <v>36.85</v>
      </c>
      <c r="T19" s="121">
        <f t="shared" si="4"/>
        <v>34.45333333333334</v>
      </c>
      <c r="U19" s="42">
        <v>36.44349</v>
      </c>
      <c r="V19" s="43">
        <v>36.86612</v>
      </c>
      <c r="W19" s="44">
        <v>41.86256</v>
      </c>
      <c r="X19" s="121">
        <f t="shared" si="5"/>
        <v>38.390723333333334</v>
      </c>
    </row>
    <row r="20" spans="2:24" ht="14.25" thickBot="1">
      <c r="B20" s="79" t="s">
        <v>7</v>
      </c>
      <c r="C20" s="45">
        <v>58823728</v>
      </c>
      <c r="D20" s="117">
        <f t="shared" si="0"/>
        <v>108.59765169230769</v>
      </c>
      <c r="E20" s="45">
        <v>46.69</v>
      </c>
      <c r="F20" s="46">
        <v>44.57</v>
      </c>
      <c r="G20" s="47">
        <v>46.21</v>
      </c>
      <c r="H20" s="118">
        <f t="shared" si="1"/>
        <v>45.82333333333333</v>
      </c>
      <c r="I20" s="45">
        <v>48.07098</v>
      </c>
      <c r="J20" s="46">
        <v>50.44071</v>
      </c>
      <c r="K20" s="47">
        <v>52.60236</v>
      </c>
      <c r="L20" s="118">
        <f t="shared" si="2"/>
        <v>50.37135</v>
      </c>
      <c r="N20" s="111" t="s">
        <v>7</v>
      </c>
      <c r="O20" s="45">
        <v>57618720</v>
      </c>
      <c r="P20" s="117">
        <f t="shared" si="3"/>
        <v>106.37302153846153</v>
      </c>
      <c r="Q20" s="45">
        <v>47.76</v>
      </c>
      <c r="R20" s="46">
        <v>44.25</v>
      </c>
      <c r="S20" s="46">
        <v>45.44</v>
      </c>
      <c r="T20" s="118">
        <f t="shared" si="4"/>
        <v>45.81666666666666</v>
      </c>
      <c r="U20" s="45">
        <v>48.22827</v>
      </c>
      <c r="V20" s="46">
        <v>49.2238</v>
      </c>
      <c r="W20" s="47">
        <v>53.92889</v>
      </c>
      <c r="X20" s="118">
        <f t="shared" si="5"/>
        <v>50.460319999999996</v>
      </c>
    </row>
    <row r="21" spans="2:24" ht="14.25" thickBot="1">
      <c r="B21" s="80"/>
      <c r="C21" s="48">
        <v>22186768</v>
      </c>
      <c r="D21" s="117">
        <f t="shared" si="0"/>
        <v>40.96018707692307</v>
      </c>
      <c r="E21" s="48">
        <v>42.31</v>
      </c>
      <c r="F21" s="49">
        <v>40.04</v>
      </c>
      <c r="G21" s="50">
        <v>42.12</v>
      </c>
      <c r="H21" s="118">
        <f t="shared" si="1"/>
        <v>41.49</v>
      </c>
      <c r="I21" s="48">
        <v>43.27935</v>
      </c>
      <c r="J21" s="49">
        <v>46.49048</v>
      </c>
      <c r="K21" s="50">
        <v>49.44082</v>
      </c>
      <c r="L21" s="118">
        <f t="shared" si="2"/>
        <v>46.403549999999996</v>
      </c>
      <c r="N21" s="112"/>
      <c r="O21" s="48">
        <v>21422376</v>
      </c>
      <c r="P21" s="117">
        <f t="shared" si="3"/>
        <v>39.54900184615385</v>
      </c>
      <c r="Q21" s="48">
        <v>42.75</v>
      </c>
      <c r="R21" s="49">
        <v>39.89</v>
      </c>
      <c r="S21" s="49">
        <v>41.66</v>
      </c>
      <c r="T21" s="118">
        <f t="shared" si="4"/>
        <v>41.43333333333333</v>
      </c>
      <c r="U21" s="48">
        <v>43.31183</v>
      </c>
      <c r="V21" s="49">
        <v>45.64223</v>
      </c>
      <c r="W21" s="50">
        <v>50.40291</v>
      </c>
      <c r="X21" s="118">
        <f t="shared" si="5"/>
        <v>46.45232333333333</v>
      </c>
    </row>
    <row r="22" spans="2:24" ht="14.25" thickBot="1">
      <c r="B22" s="80"/>
      <c r="C22" s="48">
        <v>4144064</v>
      </c>
      <c r="D22" s="117">
        <f t="shared" si="0"/>
        <v>7.6505796923076925</v>
      </c>
      <c r="E22" s="48">
        <v>40.27</v>
      </c>
      <c r="F22" s="49">
        <v>36.83</v>
      </c>
      <c r="G22" s="50">
        <v>39.91</v>
      </c>
      <c r="H22" s="118">
        <f t="shared" si="1"/>
        <v>39.00333333333333</v>
      </c>
      <c r="I22" s="48">
        <v>40.65029</v>
      </c>
      <c r="J22" s="49">
        <v>43.4722</v>
      </c>
      <c r="K22" s="50">
        <v>47.99808</v>
      </c>
      <c r="L22" s="118">
        <f t="shared" si="2"/>
        <v>44.040189999999996</v>
      </c>
      <c r="N22" s="112"/>
      <c r="O22" s="48">
        <v>3777616</v>
      </c>
      <c r="P22" s="117">
        <f t="shared" si="3"/>
        <v>6.974060307692307</v>
      </c>
      <c r="Q22" s="48">
        <v>40.4</v>
      </c>
      <c r="R22" s="49">
        <v>36.73</v>
      </c>
      <c r="S22" s="49">
        <v>39.75</v>
      </c>
      <c r="T22" s="118">
        <f t="shared" si="4"/>
        <v>38.96</v>
      </c>
      <c r="U22" s="48">
        <v>40.65627</v>
      </c>
      <c r="V22" s="49">
        <v>43.02707</v>
      </c>
      <c r="W22" s="50">
        <v>48.39786</v>
      </c>
      <c r="X22" s="118">
        <f t="shared" si="5"/>
        <v>44.02706666666666</v>
      </c>
    </row>
    <row r="23" spans="2:24" ht="14.25" thickBot="1">
      <c r="B23" s="80"/>
      <c r="C23" s="48">
        <v>998520</v>
      </c>
      <c r="D23" s="117">
        <f t="shared" si="0"/>
        <v>1.8434215384615384</v>
      </c>
      <c r="E23" s="48">
        <v>39.37</v>
      </c>
      <c r="F23" s="49">
        <v>35.71</v>
      </c>
      <c r="G23" s="50">
        <v>39.04</v>
      </c>
      <c r="H23" s="118">
        <f t="shared" si="1"/>
        <v>38.04</v>
      </c>
      <c r="I23" s="48">
        <v>39.76565</v>
      </c>
      <c r="J23" s="49">
        <v>42.10678</v>
      </c>
      <c r="K23" s="50">
        <v>47.0027</v>
      </c>
      <c r="L23" s="118">
        <f t="shared" si="2"/>
        <v>42.95837666666667</v>
      </c>
      <c r="N23" s="112"/>
      <c r="O23" s="48">
        <v>968008</v>
      </c>
      <c r="P23" s="117">
        <f t="shared" si="3"/>
        <v>1.7870916923076923</v>
      </c>
      <c r="Q23" s="48">
        <v>39.51</v>
      </c>
      <c r="R23" s="49">
        <v>35.65</v>
      </c>
      <c r="S23" s="49">
        <v>38.92</v>
      </c>
      <c r="T23" s="118">
        <f t="shared" si="4"/>
        <v>38.026666666666664</v>
      </c>
      <c r="U23" s="48">
        <v>39.8472</v>
      </c>
      <c r="V23" s="49">
        <v>41.81342</v>
      </c>
      <c r="W23" s="50">
        <v>47.0716</v>
      </c>
      <c r="X23" s="118">
        <f t="shared" si="5"/>
        <v>42.91074</v>
      </c>
    </row>
    <row r="24" spans="2:24" ht="14.25" thickBot="1">
      <c r="B24" s="81"/>
      <c r="C24" s="51">
        <v>487320</v>
      </c>
      <c r="D24" s="117">
        <f t="shared" si="0"/>
        <v>0.8996676923076923</v>
      </c>
      <c r="E24" s="51">
        <v>37.81</v>
      </c>
      <c r="F24" s="52">
        <v>34.88</v>
      </c>
      <c r="G24" s="53">
        <v>37.58</v>
      </c>
      <c r="H24" s="118">
        <f t="shared" si="1"/>
        <v>36.75666666666667</v>
      </c>
      <c r="I24" s="51">
        <v>38.51475</v>
      </c>
      <c r="J24" s="52">
        <v>41.1823</v>
      </c>
      <c r="K24" s="53">
        <v>45.40105</v>
      </c>
      <c r="L24" s="118">
        <f t="shared" si="2"/>
        <v>41.69936666666666</v>
      </c>
      <c r="N24" s="113"/>
      <c r="O24" s="51">
        <v>473664</v>
      </c>
      <c r="P24" s="117">
        <f t="shared" si="3"/>
        <v>0.8744566153846153</v>
      </c>
      <c r="Q24" s="51">
        <v>37.97</v>
      </c>
      <c r="R24" s="52">
        <v>34.84</v>
      </c>
      <c r="S24" s="52">
        <v>37.47</v>
      </c>
      <c r="T24" s="118">
        <f t="shared" si="4"/>
        <v>36.76</v>
      </c>
      <c r="U24" s="51">
        <v>38.6873</v>
      </c>
      <c r="V24" s="52">
        <v>40.76374</v>
      </c>
      <c r="W24" s="53">
        <v>45.31636</v>
      </c>
      <c r="X24" s="118">
        <f t="shared" si="5"/>
        <v>41.589133333333336</v>
      </c>
    </row>
    <row r="25" spans="2:24" ht="14.25" thickBot="1">
      <c r="B25" s="70" t="s">
        <v>8</v>
      </c>
      <c r="C25" s="18">
        <v>80337576</v>
      </c>
      <c r="D25" s="64">
        <f t="shared" si="0"/>
        <v>148.31552492307694</v>
      </c>
      <c r="E25" s="18">
        <v>44.82</v>
      </c>
      <c r="F25" s="19">
        <v>45.28</v>
      </c>
      <c r="G25" s="20">
        <v>44.22</v>
      </c>
      <c r="H25" s="122">
        <f t="shared" si="1"/>
        <v>44.77333333333333</v>
      </c>
      <c r="I25" s="18">
        <v>48.41578</v>
      </c>
      <c r="J25" s="19">
        <v>49.39964</v>
      </c>
      <c r="K25" s="20">
        <v>48.73801</v>
      </c>
      <c r="L25" s="122">
        <f t="shared" si="2"/>
        <v>48.85114333333333</v>
      </c>
      <c r="N25" s="114" t="s">
        <v>8</v>
      </c>
      <c r="O25" s="18">
        <v>88772560</v>
      </c>
      <c r="P25" s="64">
        <f t="shared" si="3"/>
        <v>163.88780307692306</v>
      </c>
      <c r="Q25" s="18">
        <v>47.42</v>
      </c>
      <c r="R25" s="19">
        <v>43.65</v>
      </c>
      <c r="S25" s="19">
        <v>43.19</v>
      </c>
      <c r="T25" s="122">
        <f t="shared" si="4"/>
        <v>44.75333333333333</v>
      </c>
      <c r="U25" s="18">
        <v>49.27528</v>
      </c>
      <c r="V25" s="19">
        <v>47.92446</v>
      </c>
      <c r="W25" s="20">
        <v>49.17872</v>
      </c>
      <c r="X25" s="122">
        <f t="shared" si="5"/>
        <v>48.792820000000006</v>
      </c>
    </row>
    <row r="26" spans="2:24" ht="14.25" thickBot="1">
      <c r="B26" s="71"/>
      <c r="C26" s="21">
        <v>30488656</v>
      </c>
      <c r="D26" s="64">
        <f t="shared" si="0"/>
        <v>56.28674953846154</v>
      </c>
      <c r="E26" s="21">
        <v>40.82</v>
      </c>
      <c r="F26" s="22">
        <v>40.64</v>
      </c>
      <c r="G26" s="23">
        <v>39.38</v>
      </c>
      <c r="H26" s="122">
        <f t="shared" si="1"/>
        <v>40.28</v>
      </c>
      <c r="I26" s="21">
        <v>43.63359</v>
      </c>
      <c r="J26" s="22">
        <v>44.71414</v>
      </c>
      <c r="K26" s="23">
        <v>44.98442</v>
      </c>
      <c r="L26" s="122">
        <f t="shared" si="2"/>
        <v>44.444050000000004</v>
      </c>
      <c r="N26" s="115"/>
      <c r="O26" s="21">
        <v>34185960</v>
      </c>
      <c r="P26" s="64">
        <f t="shared" si="3"/>
        <v>63.11254153846154</v>
      </c>
      <c r="Q26" s="21">
        <v>42.19</v>
      </c>
      <c r="R26" s="22">
        <v>39.72</v>
      </c>
      <c r="S26" s="22">
        <v>38.96</v>
      </c>
      <c r="T26" s="122">
        <f t="shared" si="4"/>
        <v>40.29</v>
      </c>
      <c r="U26" s="21">
        <v>44.12744</v>
      </c>
      <c r="V26" s="22">
        <v>43.75707</v>
      </c>
      <c r="W26" s="23">
        <v>45.37149</v>
      </c>
      <c r="X26" s="122">
        <f t="shared" si="5"/>
        <v>44.41866666666667</v>
      </c>
    </row>
    <row r="27" spans="2:24" ht="14.25" thickBot="1">
      <c r="B27" s="71"/>
      <c r="C27" s="21">
        <v>6288192</v>
      </c>
      <c r="D27" s="64">
        <f t="shared" si="0"/>
        <v>11.608969846153846</v>
      </c>
      <c r="E27" s="21">
        <v>38.93</v>
      </c>
      <c r="F27" s="22">
        <v>37.45</v>
      </c>
      <c r="G27" s="23">
        <v>36.07</v>
      </c>
      <c r="H27" s="122">
        <f t="shared" si="1"/>
        <v>37.48333333333333</v>
      </c>
      <c r="I27" s="21">
        <v>40.43875</v>
      </c>
      <c r="J27" s="22">
        <v>41.51682</v>
      </c>
      <c r="K27" s="23">
        <v>43.46124</v>
      </c>
      <c r="L27" s="122">
        <f t="shared" si="2"/>
        <v>41.80560333333333</v>
      </c>
      <c r="N27" s="115"/>
      <c r="O27" s="21">
        <v>6342696</v>
      </c>
      <c r="P27" s="64">
        <f t="shared" si="3"/>
        <v>11.709592615384617</v>
      </c>
      <c r="Q27" s="21">
        <v>39.19</v>
      </c>
      <c r="R27" s="22">
        <v>37.07</v>
      </c>
      <c r="S27" s="22">
        <v>35.88</v>
      </c>
      <c r="T27" s="122">
        <f t="shared" si="4"/>
        <v>37.379999999999995</v>
      </c>
      <c r="U27" s="21">
        <v>40.46746</v>
      </c>
      <c r="V27" s="22">
        <v>40.97873</v>
      </c>
      <c r="W27" s="23">
        <v>43.56515</v>
      </c>
      <c r="X27" s="122">
        <f t="shared" si="5"/>
        <v>41.67044666666667</v>
      </c>
    </row>
    <row r="28" spans="2:24" ht="14.25" thickBot="1">
      <c r="B28" s="71"/>
      <c r="C28" s="21">
        <v>1051344</v>
      </c>
      <c r="D28" s="64">
        <f t="shared" si="0"/>
        <v>1.9409427692307695</v>
      </c>
      <c r="E28" s="21">
        <v>38.23</v>
      </c>
      <c r="F28" s="22">
        <v>36.38</v>
      </c>
      <c r="G28" s="23">
        <v>35.01</v>
      </c>
      <c r="H28" s="122">
        <f t="shared" si="1"/>
        <v>36.54</v>
      </c>
      <c r="I28" s="21">
        <v>39.31039</v>
      </c>
      <c r="J28" s="22">
        <v>40.38618</v>
      </c>
      <c r="K28" s="23">
        <v>43.12309</v>
      </c>
      <c r="L28" s="122">
        <f t="shared" si="2"/>
        <v>40.939886666666666</v>
      </c>
      <c r="N28" s="115"/>
      <c r="O28" s="21">
        <v>943160</v>
      </c>
      <c r="P28" s="64">
        <f t="shared" si="3"/>
        <v>1.7412184615384616</v>
      </c>
      <c r="Q28" s="21">
        <v>38.31</v>
      </c>
      <c r="R28" s="22">
        <v>36.28</v>
      </c>
      <c r="S28" s="22">
        <v>34.96</v>
      </c>
      <c r="T28" s="122">
        <f t="shared" si="4"/>
        <v>36.51666666666667</v>
      </c>
      <c r="U28" s="21">
        <v>39.33825</v>
      </c>
      <c r="V28" s="22">
        <v>40.1838</v>
      </c>
      <c r="W28" s="23">
        <v>43.16729</v>
      </c>
      <c r="X28" s="122">
        <f t="shared" si="5"/>
        <v>40.89644666666667</v>
      </c>
    </row>
    <row r="29" spans="2:24" ht="14.25" thickBot="1">
      <c r="B29" s="72"/>
      <c r="C29" s="24">
        <v>460456</v>
      </c>
      <c r="D29" s="64">
        <f t="shared" si="0"/>
        <v>0.8500726153846152</v>
      </c>
      <c r="E29" s="24">
        <v>37.47</v>
      </c>
      <c r="F29" s="25">
        <v>35.69</v>
      </c>
      <c r="G29" s="26">
        <v>34.37</v>
      </c>
      <c r="H29" s="64">
        <f t="shared" si="1"/>
        <v>35.843333333333334</v>
      </c>
      <c r="I29" s="24">
        <v>38.48525</v>
      </c>
      <c r="J29" s="25">
        <v>39.81205</v>
      </c>
      <c r="K29" s="26">
        <v>42.62595</v>
      </c>
      <c r="L29" s="64">
        <f t="shared" si="2"/>
        <v>40.307750000000006</v>
      </c>
      <c r="N29" s="116"/>
      <c r="O29" s="24">
        <v>458024</v>
      </c>
      <c r="P29" s="64">
        <f t="shared" si="3"/>
        <v>0.8455827692307692</v>
      </c>
      <c r="Q29" s="24">
        <v>37.56</v>
      </c>
      <c r="R29" s="25">
        <v>35.65</v>
      </c>
      <c r="S29" s="25">
        <v>34.34</v>
      </c>
      <c r="T29" s="64">
        <f t="shared" si="4"/>
        <v>35.85</v>
      </c>
      <c r="U29" s="24">
        <v>38.59962</v>
      </c>
      <c r="V29" s="25">
        <v>39.49203</v>
      </c>
      <c r="W29" s="26">
        <v>42.70485</v>
      </c>
      <c r="X29" s="64">
        <f t="shared" si="5"/>
        <v>40.2655</v>
      </c>
    </row>
    <row r="30" spans="14:17" ht="13.5">
      <c r="N30" s="54"/>
      <c r="O30" s="54"/>
      <c r="P30" s="54"/>
      <c r="Q30" s="54"/>
    </row>
    <row r="31" spans="14:17" ht="13.5">
      <c r="N31" s="54"/>
      <c r="O31" s="54"/>
      <c r="P31" s="54"/>
      <c r="Q31" s="54"/>
    </row>
    <row r="32" spans="2:24" ht="14.25" thickBot="1">
      <c r="B32" s="82" t="s">
        <v>13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101"/>
      <c r="N32" s="82" t="s">
        <v>32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2:24" ht="14.25" thickBot="1">
      <c r="B33" s="2"/>
      <c r="C33" s="1"/>
      <c r="D33" s="2" t="s">
        <v>0</v>
      </c>
      <c r="E33" s="5" t="s">
        <v>3</v>
      </c>
      <c r="F33" s="3" t="s">
        <v>1</v>
      </c>
      <c r="G33" s="4" t="s">
        <v>2</v>
      </c>
      <c r="H33" s="6" t="s">
        <v>36</v>
      </c>
      <c r="I33" s="98" t="s">
        <v>9</v>
      </c>
      <c r="J33" s="99" t="s">
        <v>10</v>
      </c>
      <c r="K33" s="100" t="s">
        <v>12</v>
      </c>
      <c r="L33" s="6" t="s">
        <v>13</v>
      </c>
      <c r="N33" s="2"/>
      <c r="O33" s="1"/>
      <c r="P33" s="2" t="s">
        <v>0</v>
      </c>
      <c r="Q33" s="3" t="s">
        <v>1</v>
      </c>
      <c r="R33" s="4" t="s">
        <v>2</v>
      </c>
      <c r="S33" s="5" t="s">
        <v>3</v>
      </c>
      <c r="T33" s="6" t="s">
        <v>36</v>
      </c>
      <c r="U33" s="98" t="s">
        <v>11</v>
      </c>
      <c r="V33" s="99" t="s">
        <v>10</v>
      </c>
      <c r="W33" s="100" t="s">
        <v>12</v>
      </c>
      <c r="X33" s="6" t="s">
        <v>13</v>
      </c>
    </row>
    <row r="34" spans="2:24" ht="14.25" thickBot="1">
      <c r="B34" s="83" t="s">
        <v>4</v>
      </c>
      <c r="C34" s="7">
        <v>112223472</v>
      </c>
      <c r="D34" s="8">
        <f aca="true" t="shared" si="6" ref="D34:D58">C34/13*24/1000000</f>
        <v>207.1817944615385</v>
      </c>
      <c r="E34" s="7">
        <v>44.55773</v>
      </c>
      <c r="F34" s="9">
        <v>46.04285</v>
      </c>
      <c r="G34" s="10">
        <v>40.84999</v>
      </c>
      <c r="H34" s="11">
        <f aca="true" t="shared" si="7" ref="H34:H58">AVERAGE(E34:G34)</f>
        <v>43.816856666666666</v>
      </c>
      <c r="I34" s="7">
        <v>47.78</v>
      </c>
      <c r="J34" s="9">
        <v>47.09</v>
      </c>
      <c r="K34" s="10">
        <v>48.17</v>
      </c>
      <c r="L34" s="11">
        <f aca="true" t="shared" si="8" ref="L34:L58">AVERAGE(I34:K34)</f>
        <v>47.68000000000001</v>
      </c>
      <c r="N34" s="83" t="s">
        <v>4</v>
      </c>
      <c r="O34" s="7">
        <v>116415080</v>
      </c>
      <c r="P34" s="8">
        <f aca="true" t="shared" si="9" ref="P34:P58">O34/13*24/1000000</f>
        <v>214.92014769230772</v>
      </c>
      <c r="Q34" s="7">
        <v>46.17</v>
      </c>
      <c r="R34" s="9">
        <v>40.99</v>
      </c>
      <c r="S34" s="10">
        <v>44.96</v>
      </c>
      <c r="T34" s="11">
        <f aca="true" t="shared" si="10" ref="T34:T58">AVERAGE(Q34:S34)</f>
        <v>44.04</v>
      </c>
      <c r="U34" s="7">
        <v>47.97009</v>
      </c>
      <c r="V34" s="9">
        <v>46.92807</v>
      </c>
      <c r="W34" s="10">
        <v>48.51046</v>
      </c>
      <c r="X34" s="11">
        <f aca="true" t="shared" si="11" ref="X34:X58">AVERAGE(U34:W34)</f>
        <v>47.80287333333333</v>
      </c>
    </row>
    <row r="35" spans="2:24" ht="14.25" thickBot="1">
      <c r="B35" s="84"/>
      <c r="C35" s="12">
        <v>48000824</v>
      </c>
      <c r="D35" s="8">
        <f t="shared" si="6"/>
        <v>88.61690584615386</v>
      </c>
      <c r="E35" s="12">
        <v>40.997</v>
      </c>
      <c r="F35" s="13">
        <v>42.45623</v>
      </c>
      <c r="G35" s="14">
        <v>35.87585</v>
      </c>
      <c r="H35" s="11">
        <f t="shared" si="7"/>
        <v>39.77636</v>
      </c>
      <c r="I35" s="12">
        <v>43.26</v>
      </c>
      <c r="J35" s="13">
        <v>42.09</v>
      </c>
      <c r="K35" s="14">
        <v>44.59</v>
      </c>
      <c r="L35" s="11">
        <f t="shared" si="8"/>
        <v>43.31333333333333</v>
      </c>
      <c r="N35" s="84"/>
      <c r="O35" s="12">
        <v>49692072</v>
      </c>
      <c r="P35" s="8">
        <f t="shared" si="9"/>
        <v>91.73920984615386</v>
      </c>
      <c r="Q35" s="12">
        <v>42.43</v>
      </c>
      <c r="R35" s="13">
        <v>36.03</v>
      </c>
      <c r="S35" s="14">
        <v>41.43</v>
      </c>
      <c r="T35" s="11">
        <f t="shared" si="10"/>
        <v>39.96333333333334</v>
      </c>
      <c r="U35" s="12">
        <v>43.53989</v>
      </c>
      <c r="V35" s="13">
        <v>42.02737</v>
      </c>
      <c r="W35" s="14">
        <v>44.72121</v>
      </c>
      <c r="X35" s="11">
        <f t="shared" si="11"/>
        <v>43.42949000000001</v>
      </c>
    </row>
    <row r="36" spans="2:24" ht="14.25" thickBot="1">
      <c r="B36" s="84"/>
      <c r="C36" s="12">
        <v>15068080</v>
      </c>
      <c r="D36" s="8">
        <f t="shared" si="6"/>
        <v>27.817993846153847</v>
      </c>
      <c r="E36" s="12">
        <v>39.4373</v>
      </c>
      <c r="F36" s="13">
        <v>39.88667</v>
      </c>
      <c r="G36" s="14">
        <v>32.55785</v>
      </c>
      <c r="H36" s="11">
        <f t="shared" si="7"/>
        <v>37.29394</v>
      </c>
      <c r="I36" s="12">
        <v>40.11</v>
      </c>
      <c r="J36" s="13">
        <v>38.62</v>
      </c>
      <c r="K36" s="14">
        <v>42.82</v>
      </c>
      <c r="L36" s="11">
        <f t="shared" si="8"/>
        <v>40.51666666666666</v>
      </c>
      <c r="N36" s="84"/>
      <c r="O36" s="12">
        <v>15090576</v>
      </c>
      <c r="P36" s="8">
        <f t="shared" si="9"/>
        <v>27.859524923076926</v>
      </c>
      <c r="Q36" s="12">
        <v>39.94</v>
      </c>
      <c r="R36" s="13">
        <v>32.43</v>
      </c>
      <c r="S36" s="14">
        <v>39.64</v>
      </c>
      <c r="T36" s="11">
        <f t="shared" si="10"/>
        <v>37.336666666666666</v>
      </c>
      <c r="U36" s="12">
        <v>40.27438</v>
      </c>
      <c r="V36" s="13">
        <v>38.37842</v>
      </c>
      <c r="W36" s="14">
        <v>42.65091</v>
      </c>
      <c r="X36" s="11">
        <f t="shared" si="11"/>
        <v>40.43457</v>
      </c>
    </row>
    <row r="37" spans="2:24" ht="14.25" thickBot="1">
      <c r="B37" s="84"/>
      <c r="C37" s="12">
        <v>4602024</v>
      </c>
      <c r="D37" s="8">
        <f t="shared" si="6"/>
        <v>8.496044307692308</v>
      </c>
      <c r="E37" s="12">
        <v>38.3943</v>
      </c>
      <c r="F37" s="13">
        <v>37.51965</v>
      </c>
      <c r="G37" s="14">
        <v>30.69158</v>
      </c>
      <c r="H37" s="11">
        <f t="shared" si="7"/>
        <v>35.535176666666665</v>
      </c>
      <c r="I37" s="12">
        <v>37.63</v>
      </c>
      <c r="J37" s="13">
        <v>36.69</v>
      </c>
      <c r="K37" s="14">
        <v>42.38</v>
      </c>
      <c r="L37" s="11">
        <f t="shared" si="8"/>
        <v>38.9</v>
      </c>
      <c r="N37" s="84"/>
      <c r="O37" s="12">
        <v>4550320</v>
      </c>
      <c r="P37" s="8">
        <f t="shared" si="9"/>
        <v>8.400590769230767</v>
      </c>
      <c r="Q37" s="12">
        <v>37.69</v>
      </c>
      <c r="R37" s="13">
        <v>30.54</v>
      </c>
      <c r="S37" s="14">
        <v>38.55</v>
      </c>
      <c r="T37" s="11">
        <f t="shared" si="10"/>
        <v>35.59333333333333</v>
      </c>
      <c r="U37" s="12">
        <v>37.82888</v>
      </c>
      <c r="V37" s="13">
        <v>36.46561</v>
      </c>
      <c r="W37" s="14">
        <v>41.99045</v>
      </c>
      <c r="X37" s="11">
        <f t="shared" si="11"/>
        <v>38.76164666666667</v>
      </c>
    </row>
    <row r="38" spans="2:24" ht="14.25" thickBot="1">
      <c r="B38" s="85"/>
      <c r="C38" s="15">
        <v>1516760</v>
      </c>
      <c r="D38" s="8">
        <f t="shared" si="6"/>
        <v>2.800172307692308</v>
      </c>
      <c r="E38" s="15">
        <v>36.52534</v>
      </c>
      <c r="F38" s="16">
        <v>34.26003</v>
      </c>
      <c r="G38" s="17">
        <v>28.91038</v>
      </c>
      <c r="H38" s="11">
        <f t="shared" si="7"/>
        <v>33.23191666666667</v>
      </c>
      <c r="I38" s="15">
        <v>34.42</v>
      </c>
      <c r="J38" s="16">
        <v>35.56</v>
      </c>
      <c r="K38" s="17">
        <v>42.12</v>
      </c>
      <c r="L38" s="11">
        <f t="shared" si="8"/>
        <v>37.36666666666667</v>
      </c>
      <c r="N38" s="85"/>
      <c r="O38" s="15">
        <v>1771240</v>
      </c>
      <c r="P38" s="8">
        <f t="shared" si="9"/>
        <v>3.269981538461539</v>
      </c>
      <c r="Q38" s="15">
        <v>34.88</v>
      </c>
      <c r="R38" s="16">
        <v>29.15</v>
      </c>
      <c r="S38" s="17">
        <v>36.79</v>
      </c>
      <c r="T38" s="11">
        <f t="shared" si="10"/>
        <v>33.60666666666666</v>
      </c>
      <c r="U38" s="15">
        <v>35.21011</v>
      </c>
      <c r="V38" s="16">
        <v>35.47148</v>
      </c>
      <c r="W38" s="17">
        <v>41.21789</v>
      </c>
      <c r="X38" s="11">
        <f t="shared" si="11"/>
        <v>37.29982666666667</v>
      </c>
    </row>
    <row r="39" spans="2:24" ht="14.25" thickBot="1">
      <c r="B39" s="73" t="s">
        <v>5</v>
      </c>
      <c r="C39" s="27">
        <v>94863808</v>
      </c>
      <c r="D39" s="119">
        <f t="shared" si="6"/>
        <v>175.133184</v>
      </c>
      <c r="E39" s="27">
        <v>44.74838</v>
      </c>
      <c r="F39" s="28">
        <v>46.45489</v>
      </c>
      <c r="G39" s="29">
        <v>40.98747</v>
      </c>
      <c r="H39" s="120">
        <f t="shared" si="7"/>
        <v>44.06358</v>
      </c>
      <c r="I39" s="27">
        <v>48</v>
      </c>
      <c r="J39" s="28">
        <v>47.19</v>
      </c>
      <c r="K39" s="29">
        <v>48.49</v>
      </c>
      <c r="L39" s="120">
        <f t="shared" si="8"/>
        <v>47.89333333333334</v>
      </c>
      <c r="N39" s="73" t="s">
        <v>5</v>
      </c>
      <c r="O39" s="27">
        <v>98317648</v>
      </c>
      <c r="P39" s="119">
        <f t="shared" si="9"/>
        <v>181.509504</v>
      </c>
      <c r="Q39" s="27">
        <v>46.49</v>
      </c>
      <c r="R39" s="28">
        <v>41.11</v>
      </c>
      <c r="S39" s="29">
        <v>45.06</v>
      </c>
      <c r="T39" s="120">
        <f t="shared" si="10"/>
        <v>44.22</v>
      </c>
      <c r="U39" s="27">
        <v>48.15479</v>
      </c>
      <c r="V39" s="28">
        <v>47.04562</v>
      </c>
      <c r="W39" s="29">
        <v>48.70535</v>
      </c>
      <c r="X39" s="120">
        <f t="shared" si="11"/>
        <v>47.968586666666674</v>
      </c>
    </row>
    <row r="40" spans="2:24" ht="14.25" thickBot="1">
      <c r="B40" s="74"/>
      <c r="C40" s="30">
        <v>36469840</v>
      </c>
      <c r="D40" s="119">
        <f t="shared" si="6"/>
        <v>67.32893538461538</v>
      </c>
      <c r="E40" s="30">
        <v>41.53796</v>
      </c>
      <c r="F40" s="31">
        <v>43.1778</v>
      </c>
      <c r="G40" s="32">
        <v>36.34665</v>
      </c>
      <c r="H40" s="120">
        <f t="shared" si="7"/>
        <v>40.35413666666666</v>
      </c>
      <c r="I40" s="30">
        <v>43.83</v>
      </c>
      <c r="J40" s="31">
        <v>42.43</v>
      </c>
      <c r="K40" s="32">
        <v>45.28</v>
      </c>
      <c r="L40" s="120">
        <f t="shared" si="8"/>
        <v>43.846666666666664</v>
      </c>
      <c r="N40" s="74"/>
      <c r="O40" s="30">
        <v>37835816</v>
      </c>
      <c r="P40" s="119">
        <f t="shared" si="9"/>
        <v>69.85073723076923</v>
      </c>
      <c r="Q40" s="30">
        <v>43.02</v>
      </c>
      <c r="R40" s="31">
        <v>36.44</v>
      </c>
      <c r="S40" s="32">
        <v>41.82</v>
      </c>
      <c r="T40" s="120">
        <f t="shared" si="10"/>
        <v>40.42666666666667</v>
      </c>
      <c r="U40" s="30">
        <v>44.06669</v>
      </c>
      <c r="V40" s="31">
        <v>42.34555</v>
      </c>
      <c r="W40" s="32">
        <v>45.21238</v>
      </c>
      <c r="X40" s="120">
        <f t="shared" si="11"/>
        <v>43.87487333333333</v>
      </c>
    </row>
    <row r="41" spans="2:24" ht="14.25" thickBot="1">
      <c r="B41" s="74"/>
      <c r="C41" s="30">
        <v>9740584</v>
      </c>
      <c r="D41" s="119">
        <f t="shared" si="6"/>
        <v>17.982616615384615</v>
      </c>
      <c r="E41" s="30">
        <v>40.13381</v>
      </c>
      <c r="F41" s="31">
        <v>40.74428</v>
      </c>
      <c r="G41" s="32">
        <v>33.40329</v>
      </c>
      <c r="H41" s="120">
        <f t="shared" si="7"/>
        <v>38.09379333333333</v>
      </c>
      <c r="I41" s="30">
        <v>41.01</v>
      </c>
      <c r="J41" s="31">
        <v>39.26</v>
      </c>
      <c r="K41" s="32">
        <v>43.78</v>
      </c>
      <c r="L41" s="120">
        <f t="shared" si="8"/>
        <v>41.35</v>
      </c>
      <c r="N41" s="74"/>
      <c r="O41" s="30">
        <v>9714400</v>
      </c>
      <c r="P41" s="119">
        <f t="shared" si="9"/>
        <v>17.934276923076926</v>
      </c>
      <c r="Q41" s="30">
        <v>40.71</v>
      </c>
      <c r="R41" s="31">
        <v>33.26</v>
      </c>
      <c r="S41" s="32">
        <v>40.32</v>
      </c>
      <c r="T41" s="120">
        <f t="shared" si="10"/>
        <v>38.096666666666664</v>
      </c>
      <c r="U41" s="30">
        <v>41.18844</v>
      </c>
      <c r="V41" s="31">
        <v>39.00784</v>
      </c>
      <c r="W41" s="32">
        <v>43.44783</v>
      </c>
      <c r="X41" s="120">
        <f t="shared" si="11"/>
        <v>41.21470333333334</v>
      </c>
    </row>
    <row r="42" spans="2:24" ht="14.25" thickBot="1">
      <c r="B42" s="74"/>
      <c r="C42" s="30">
        <v>2346072</v>
      </c>
      <c r="D42" s="119">
        <f t="shared" si="6"/>
        <v>4.331209846153846</v>
      </c>
      <c r="E42" s="30">
        <v>38.70635</v>
      </c>
      <c r="F42" s="31">
        <v>38.07706</v>
      </c>
      <c r="G42" s="32">
        <v>31.80253</v>
      </c>
      <c r="H42" s="120">
        <f t="shared" si="7"/>
        <v>36.19531333333334</v>
      </c>
      <c r="I42" s="30">
        <v>38.5</v>
      </c>
      <c r="J42" s="31">
        <v>37.62</v>
      </c>
      <c r="K42" s="32">
        <v>43.12</v>
      </c>
      <c r="L42" s="120">
        <f t="shared" si="8"/>
        <v>39.74666666666667</v>
      </c>
      <c r="N42" s="74"/>
      <c r="O42" s="30">
        <v>2423696</v>
      </c>
      <c r="P42" s="119">
        <f t="shared" si="9"/>
        <v>4.474515692307692</v>
      </c>
      <c r="Q42" s="30">
        <v>38.17</v>
      </c>
      <c r="R42" s="31">
        <v>31.66</v>
      </c>
      <c r="S42" s="32">
        <v>39.04</v>
      </c>
      <c r="T42" s="120">
        <f t="shared" si="10"/>
        <v>36.29</v>
      </c>
      <c r="U42" s="30">
        <v>38.72483</v>
      </c>
      <c r="V42" s="31">
        <v>37.47939</v>
      </c>
      <c r="W42" s="32">
        <v>42.61583</v>
      </c>
      <c r="X42" s="120">
        <f t="shared" si="11"/>
        <v>39.60668333333333</v>
      </c>
    </row>
    <row r="43" spans="2:24" ht="14.25" thickBot="1">
      <c r="B43" s="75"/>
      <c r="C43" s="33">
        <v>849112</v>
      </c>
      <c r="D43" s="119">
        <f t="shared" si="6"/>
        <v>1.5675913846153848</v>
      </c>
      <c r="E43" s="33">
        <v>36.43877</v>
      </c>
      <c r="F43" s="34">
        <v>34.82635</v>
      </c>
      <c r="G43" s="35">
        <v>30.45659</v>
      </c>
      <c r="H43" s="120">
        <f t="shared" si="7"/>
        <v>33.90723666666667</v>
      </c>
      <c r="I43" s="33">
        <v>35.47</v>
      </c>
      <c r="J43" s="34">
        <v>36.79</v>
      </c>
      <c r="K43" s="35">
        <v>42.43</v>
      </c>
      <c r="L43" s="120">
        <f t="shared" si="8"/>
        <v>38.23</v>
      </c>
      <c r="N43" s="75"/>
      <c r="O43" s="33">
        <v>934624</v>
      </c>
      <c r="P43" s="119">
        <f t="shared" si="9"/>
        <v>1.7254596923076924</v>
      </c>
      <c r="Q43" s="33">
        <v>34.84</v>
      </c>
      <c r="R43" s="34">
        <v>30.34</v>
      </c>
      <c r="S43" s="35">
        <v>36.84</v>
      </c>
      <c r="T43" s="120">
        <f t="shared" si="10"/>
        <v>34.00666666666667</v>
      </c>
      <c r="U43" s="33">
        <v>35.71903</v>
      </c>
      <c r="V43" s="34">
        <v>36.64188</v>
      </c>
      <c r="W43" s="35">
        <v>41.52973</v>
      </c>
      <c r="X43" s="120">
        <f t="shared" si="11"/>
        <v>37.963546666666666</v>
      </c>
    </row>
    <row r="44" spans="2:24" ht="14.25" thickBot="1">
      <c r="B44" s="76" t="s">
        <v>6</v>
      </c>
      <c r="C44" s="36">
        <v>98960856</v>
      </c>
      <c r="D44" s="66">
        <f t="shared" si="6"/>
        <v>182.69696492307693</v>
      </c>
      <c r="E44" s="36">
        <v>44.72961</v>
      </c>
      <c r="F44" s="37">
        <v>46.31508</v>
      </c>
      <c r="G44" s="38">
        <v>40.92834</v>
      </c>
      <c r="H44" s="121">
        <f t="shared" si="7"/>
        <v>43.991009999999996</v>
      </c>
      <c r="I44" s="36">
        <v>47.94</v>
      </c>
      <c r="J44" s="37">
        <v>47.15</v>
      </c>
      <c r="K44" s="38">
        <v>48.39</v>
      </c>
      <c r="L44" s="121">
        <f t="shared" si="8"/>
        <v>47.826666666666675</v>
      </c>
      <c r="N44" s="76" t="s">
        <v>6</v>
      </c>
      <c r="O44" s="36">
        <v>102952448</v>
      </c>
      <c r="P44" s="66">
        <f t="shared" si="9"/>
        <v>190.06605784615385</v>
      </c>
      <c r="Q44" s="36">
        <v>46.35</v>
      </c>
      <c r="R44" s="37">
        <v>41.07</v>
      </c>
      <c r="S44" s="38">
        <v>45.05</v>
      </c>
      <c r="T44" s="121">
        <f t="shared" si="10"/>
        <v>44.156666666666666</v>
      </c>
      <c r="U44" s="36">
        <v>48.08658</v>
      </c>
      <c r="V44" s="37">
        <v>47.00022</v>
      </c>
      <c r="W44" s="38">
        <v>48.64435</v>
      </c>
      <c r="X44" s="121">
        <f t="shared" si="11"/>
        <v>47.910383333333336</v>
      </c>
    </row>
    <row r="45" spans="2:24" ht="14.25" thickBot="1">
      <c r="B45" s="77"/>
      <c r="C45" s="39">
        <v>38629480</v>
      </c>
      <c r="D45" s="66">
        <f t="shared" si="6"/>
        <v>71.31596307692307</v>
      </c>
      <c r="E45" s="39">
        <v>41.50315</v>
      </c>
      <c r="F45" s="40">
        <v>42.98634</v>
      </c>
      <c r="G45" s="41">
        <v>36.21527</v>
      </c>
      <c r="H45" s="121">
        <f t="shared" si="7"/>
        <v>40.234919999999995</v>
      </c>
      <c r="I45" s="39">
        <v>43.71</v>
      </c>
      <c r="J45" s="40">
        <v>42.33</v>
      </c>
      <c r="K45" s="41">
        <v>45.11</v>
      </c>
      <c r="L45" s="121">
        <f t="shared" si="8"/>
        <v>43.71666666666666</v>
      </c>
      <c r="N45" s="77"/>
      <c r="O45" s="39">
        <v>40114088</v>
      </c>
      <c r="P45" s="66">
        <f t="shared" si="9"/>
        <v>74.05677784615385</v>
      </c>
      <c r="Q45" s="39">
        <v>42.82</v>
      </c>
      <c r="R45" s="40">
        <v>36.33</v>
      </c>
      <c r="S45" s="41">
        <v>41.75</v>
      </c>
      <c r="T45" s="121">
        <f t="shared" si="10"/>
        <v>40.300000000000004</v>
      </c>
      <c r="U45" s="39">
        <v>43.9233</v>
      </c>
      <c r="V45" s="40">
        <v>42.24859</v>
      </c>
      <c r="W45" s="41">
        <v>45.08411</v>
      </c>
      <c r="X45" s="121">
        <f t="shared" si="11"/>
        <v>43.752</v>
      </c>
    </row>
    <row r="46" spans="2:24" ht="14.25" thickBot="1">
      <c r="B46" s="77"/>
      <c r="C46" s="39">
        <v>10328560</v>
      </c>
      <c r="D46" s="66">
        <f t="shared" si="6"/>
        <v>19.068110769230767</v>
      </c>
      <c r="E46" s="39">
        <v>40.22078</v>
      </c>
      <c r="F46" s="40">
        <v>40.58262</v>
      </c>
      <c r="G46" s="41">
        <v>33.17706</v>
      </c>
      <c r="H46" s="121">
        <f t="shared" si="7"/>
        <v>37.99348666666666</v>
      </c>
      <c r="I46" s="39">
        <v>40.81</v>
      </c>
      <c r="J46" s="40">
        <v>39.15</v>
      </c>
      <c r="K46" s="41">
        <v>43.58</v>
      </c>
      <c r="L46" s="121">
        <f t="shared" si="8"/>
        <v>41.18</v>
      </c>
      <c r="N46" s="77"/>
      <c r="O46" s="39">
        <v>10214656</v>
      </c>
      <c r="P46" s="66">
        <f t="shared" si="9"/>
        <v>18.857826461538465</v>
      </c>
      <c r="Q46" s="39">
        <v>40.53</v>
      </c>
      <c r="R46" s="40">
        <v>33.08</v>
      </c>
      <c r="S46" s="41">
        <v>40.29</v>
      </c>
      <c r="T46" s="121">
        <f t="shared" si="10"/>
        <v>37.96666666666667</v>
      </c>
      <c r="U46" s="39">
        <v>41.02158</v>
      </c>
      <c r="V46" s="40">
        <v>38.86009</v>
      </c>
      <c r="W46" s="41">
        <v>43.29785</v>
      </c>
      <c r="X46" s="121">
        <f t="shared" si="11"/>
        <v>41.05984</v>
      </c>
    </row>
    <row r="47" spans="2:24" ht="14.25" thickBot="1">
      <c r="B47" s="77"/>
      <c r="C47" s="39">
        <v>2333504</v>
      </c>
      <c r="D47" s="66">
        <f t="shared" si="6"/>
        <v>4.308007384615384</v>
      </c>
      <c r="E47" s="39">
        <v>38.9737</v>
      </c>
      <c r="F47" s="40">
        <v>38.05453</v>
      </c>
      <c r="G47" s="41">
        <v>31.60368</v>
      </c>
      <c r="H47" s="121">
        <f t="shared" si="7"/>
        <v>36.210636666666666</v>
      </c>
      <c r="I47" s="39">
        <v>38.36</v>
      </c>
      <c r="J47" s="40">
        <v>37.6</v>
      </c>
      <c r="K47" s="41">
        <v>43.03</v>
      </c>
      <c r="L47" s="121">
        <f t="shared" si="8"/>
        <v>39.663333333333334</v>
      </c>
      <c r="N47" s="77"/>
      <c r="O47" s="39">
        <v>2339472</v>
      </c>
      <c r="P47" s="66">
        <f t="shared" si="9"/>
        <v>4.319025230769231</v>
      </c>
      <c r="Q47" s="39">
        <v>38.26</v>
      </c>
      <c r="R47" s="40">
        <v>31.54</v>
      </c>
      <c r="S47" s="41">
        <v>39.04</v>
      </c>
      <c r="T47" s="121">
        <f t="shared" si="10"/>
        <v>36.28</v>
      </c>
      <c r="U47" s="39">
        <v>38.6779</v>
      </c>
      <c r="V47" s="40">
        <v>37.42294</v>
      </c>
      <c r="W47" s="41">
        <v>42.59524</v>
      </c>
      <c r="X47" s="121">
        <f t="shared" si="11"/>
        <v>39.56536</v>
      </c>
    </row>
    <row r="48" spans="2:24" ht="14.25" thickBot="1">
      <c r="B48" s="78"/>
      <c r="C48" s="42">
        <v>726808</v>
      </c>
      <c r="D48" s="66">
        <f t="shared" si="6"/>
        <v>1.3417993846153848</v>
      </c>
      <c r="E48" s="42">
        <v>36.61943</v>
      </c>
      <c r="F48" s="43">
        <v>35.11366</v>
      </c>
      <c r="G48" s="44">
        <v>30.5714</v>
      </c>
      <c r="H48" s="121">
        <f t="shared" si="7"/>
        <v>34.10149666666667</v>
      </c>
      <c r="I48" s="42">
        <v>35.64</v>
      </c>
      <c r="J48" s="43">
        <v>37.14</v>
      </c>
      <c r="K48" s="44">
        <v>42.43</v>
      </c>
      <c r="L48" s="121">
        <f t="shared" si="8"/>
        <v>38.403333333333336</v>
      </c>
      <c r="N48" s="78"/>
      <c r="O48" s="42">
        <v>845368</v>
      </c>
      <c r="P48" s="66">
        <f t="shared" si="9"/>
        <v>1.5606793846153848</v>
      </c>
      <c r="Q48" s="42">
        <v>35.48</v>
      </c>
      <c r="R48" s="43">
        <v>30.61</v>
      </c>
      <c r="S48" s="44">
        <v>36.82</v>
      </c>
      <c r="T48" s="121">
        <f t="shared" si="10"/>
        <v>34.303333333333335</v>
      </c>
      <c r="U48" s="42">
        <v>36.14438</v>
      </c>
      <c r="V48" s="43">
        <v>37.00747</v>
      </c>
      <c r="W48" s="44">
        <v>41.68374</v>
      </c>
      <c r="X48" s="121">
        <f t="shared" si="11"/>
        <v>38.278529999999996</v>
      </c>
    </row>
    <row r="49" spans="2:24" ht="14.25" thickBot="1">
      <c r="B49" s="79" t="s">
        <v>7</v>
      </c>
      <c r="C49" s="45">
        <v>58176272</v>
      </c>
      <c r="D49" s="117">
        <f t="shared" si="6"/>
        <v>107.40234830769231</v>
      </c>
      <c r="E49" s="45">
        <v>45.93171</v>
      </c>
      <c r="F49" s="46">
        <v>46.75136</v>
      </c>
      <c r="G49" s="47">
        <v>44.09042</v>
      </c>
      <c r="H49" s="118">
        <f t="shared" si="7"/>
        <v>45.591163333333334</v>
      </c>
      <c r="I49" s="45">
        <v>47.94</v>
      </c>
      <c r="J49" s="46">
        <v>50.35</v>
      </c>
      <c r="K49" s="47">
        <v>52.31</v>
      </c>
      <c r="L49" s="118">
        <f t="shared" si="8"/>
        <v>50.199999999999996</v>
      </c>
      <c r="N49" s="79" t="s">
        <v>7</v>
      </c>
      <c r="O49" s="45">
        <v>60434416</v>
      </c>
      <c r="P49" s="117">
        <f t="shared" si="9"/>
        <v>111.57122953846154</v>
      </c>
      <c r="Q49" s="45">
        <v>46.62</v>
      </c>
      <c r="R49" s="46">
        <v>44.2</v>
      </c>
      <c r="S49" s="47">
        <v>45.99</v>
      </c>
      <c r="T49" s="118">
        <f t="shared" si="10"/>
        <v>45.60333333333333</v>
      </c>
      <c r="U49" s="45">
        <v>47.8852</v>
      </c>
      <c r="V49" s="46">
        <v>50.20171</v>
      </c>
      <c r="W49" s="47">
        <v>52.36501</v>
      </c>
      <c r="X49" s="118">
        <f t="shared" si="11"/>
        <v>50.15063999999999</v>
      </c>
    </row>
    <row r="50" spans="2:24" ht="14.25" thickBot="1">
      <c r="B50" s="80"/>
      <c r="C50" s="48">
        <v>21670072</v>
      </c>
      <c r="D50" s="117">
        <f t="shared" si="6"/>
        <v>40.00628676923077</v>
      </c>
      <c r="E50" s="48">
        <v>41.92169</v>
      </c>
      <c r="F50" s="49">
        <v>42.41827</v>
      </c>
      <c r="G50" s="50">
        <v>39.5745</v>
      </c>
      <c r="H50" s="118">
        <f t="shared" si="7"/>
        <v>41.30482</v>
      </c>
      <c r="I50" s="48">
        <v>42.93</v>
      </c>
      <c r="J50" s="49">
        <v>46.73</v>
      </c>
      <c r="K50" s="50">
        <v>49.75</v>
      </c>
      <c r="L50" s="118">
        <f t="shared" si="8"/>
        <v>46.47</v>
      </c>
      <c r="N50" s="80"/>
      <c r="O50" s="48">
        <v>22210408</v>
      </c>
      <c r="P50" s="117">
        <f t="shared" si="9"/>
        <v>41.00383015384615</v>
      </c>
      <c r="Q50" s="48">
        <v>42.31</v>
      </c>
      <c r="R50" s="49">
        <v>39.7</v>
      </c>
      <c r="S50" s="50">
        <v>41.96</v>
      </c>
      <c r="T50" s="118">
        <f t="shared" si="10"/>
        <v>41.32333333333333</v>
      </c>
      <c r="U50" s="48">
        <v>43.08795</v>
      </c>
      <c r="V50" s="49">
        <v>46.35456</v>
      </c>
      <c r="W50" s="50">
        <v>49.39346</v>
      </c>
      <c r="X50" s="118">
        <f t="shared" si="11"/>
        <v>46.27865666666667</v>
      </c>
    </row>
    <row r="51" spans="2:24" ht="14.25" thickBot="1">
      <c r="B51" s="80"/>
      <c r="C51" s="48">
        <v>4340608</v>
      </c>
      <c r="D51" s="117">
        <f t="shared" si="6"/>
        <v>8.013430153846153</v>
      </c>
      <c r="E51" s="48">
        <v>39.85558</v>
      </c>
      <c r="F51" s="49">
        <v>40.31797</v>
      </c>
      <c r="G51" s="50">
        <v>36.80683</v>
      </c>
      <c r="H51" s="118">
        <f t="shared" si="7"/>
        <v>38.99346</v>
      </c>
      <c r="I51" s="48">
        <v>40.53</v>
      </c>
      <c r="J51" s="49">
        <v>43.73</v>
      </c>
      <c r="K51" s="50">
        <v>48.31</v>
      </c>
      <c r="L51" s="118">
        <f t="shared" si="8"/>
        <v>44.19</v>
      </c>
      <c r="N51" s="80"/>
      <c r="O51" s="48">
        <v>4075952</v>
      </c>
      <c r="P51" s="117">
        <f t="shared" si="9"/>
        <v>7.524834461538462</v>
      </c>
      <c r="Q51" s="48">
        <v>40.29</v>
      </c>
      <c r="R51" s="49">
        <v>36.7</v>
      </c>
      <c r="S51" s="50">
        <v>39.87</v>
      </c>
      <c r="T51" s="118">
        <f t="shared" si="10"/>
        <v>38.95333333333334</v>
      </c>
      <c r="U51" s="48">
        <v>40.59315</v>
      </c>
      <c r="V51" s="49">
        <v>43.33893</v>
      </c>
      <c r="W51" s="50">
        <v>48.042</v>
      </c>
      <c r="X51" s="118">
        <f t="shared" si="11"/>
        <v>43.99136000000001</v>
      </c>
    </row>
    <row r="52" spans="2:24" ht="14.25" thickBot="1">
      <c r="B52" s="80"/>
      <c r="C52" s="48">
        <v>1090576</v>
      </c>
      <c r="D52" s="117">
        <f t="shared" si="6"/>
        <v>2.0133710769230766</v>
      </c>
      <c r="E52" s="48">
        <v>39.03986</v>
      </c>
      <c r="F52" s="49">
        <v>39.36813</v>
      </c>
      <c r="G52" s="50">
        <v>35.72519</v>
      </c>
      <c r="H52" s="118">
        <f t="shared" si="7"/>
        <v>38.04439333333333</v>
      </c>
      <c r="I52" s="48">
        <v>39.66</v>
      </c>
      <c r="J52" s="49">
        <v>42.28</v>
      </c>
      <c r="K52" s="50">
        <v>47.37</v>
      </c>
      <c r="L52" s="118">
        <f t="shared" si="8"/>
        <v>43.10333333333333</v>
      </c>
      <c r="N52" s="80"/>
      <c r="O52" s="48">
        <v>986496</v>
      </c>
      <c r="P52" s="117">
        <f t="shared" si="9"/>
        <v>1.8212233846153845</v>
      </c>
      <c r="Q52" s="48">
        <v>39.33</v>
      </c>
      <c r="R52" s="49">
        <v>35.63</v>
      </c>
      <c r="S52" s="50">
        <v>38.98</v>
      </c>
      <c r="T52" s="118">
        <f t="shared" si="10"/>
        <v>37.98</v>
      </c>
      <c r="U52" s="48">
        <v>39.72432</v>
      </c>
      <c r="V52" s="49">
        <v>42.01357</v>
      </c>
      <c r="W52" s="50">
        <v>46.89468</v>
      </c>
      <c r="X52" s="118">
        <f t="shared" si="11"/>
        <v>42.87752333333333</v>
      </c>
    </row>
    <row r="53" spans="2:24" ht="14.25" thickBot="1">
      <c r="B53" s="81"/>
      <c r="C53" s="51">
        <v>475936</v>
      </c>
      <c r="D53" s="117">
        <f t="shared" si="6"/>
        <v>0.878651076923077</v>
      </c>
      <c r="E53" s="51">
        <v>37.52758</v>
      </c>
      <c r="F53" s="52">
        <v>37.62103</v>
      </c>
      <c r="G53" s="53">
        <v>34.85081</v>
      </c>
      <c r="H53" s="118">
        <f t="shared" si="7"/>
        <v>36.66647333333333</v>
      </c>
      <c r="I53" s="51">
        <v>38.21</v>
      </c>
      <c r="J53" s="52">
        <v>41.39</v>
      </c>
      <c r="K53" s="53">
        <v>45.94</v>
      </c>
      <c r="L53" s="118">
        <f t="shared" si="8"/>
        <v>41.846666666666664</v>
      </c>
      <c r="N53" s="81"/>
      <c r="O53" s="51">
        <v>473592</v>
      </c>
      <c r="P53" s="117">
        <f t="shared" si="9"/>
        <v>0.8743236923076922</v>
      </c>
      <c r="Q53" s="51">
        <v>37.74</v>
      </c>
      <c r="R53" s="52">
        <v>34.78</v>
      </c>
      <c r="S53" s="53">
        <v>37.45</v>
      </c>
      <c r="T53" s="118">
        <f t="shared" si="10"/>
        <v>36.65666666666667</v>
      </c>
      <c r="U53" s="51">
        <v>38.43914</v>
      </c>
      <c r="V53" s="52">
        <v>41.11634</v>
      </c>
      <c r="W53" s="53">
        <v>45.16125</v>
      </c>
      <c r="X53" s="118">
        <f t="shared" si="11"/>
        <v>41.57224333333334</v>
      </c>
    </row>
    <row r="54" spans="2:24" ht="14.25" thickBot="1">
      <c r="B54" s="70" t="s">
        <v>8</v>
      </c>
      <c r="C54" s="18">
        <v>78803216</v>
      </c>
      <c r="D54" s="64">
        <f t="shared" si="6"/>
        <v>145.48286030769228</v>
      </c>
      <c r="E54" s="18">
        <v>43.7773</v>
      </c>
      <c r="F54" s="19">
        <v>45.02133</v>
      </c>
      <c r="G54" s="20">
        <v>44.76552</v>
      </c>
      <c r="H54" s="122">
        <f t="shared" si="7"/>
        <v>44.52138333333334</v>
      </c>
      <c r="I54" s="18">
        <v>48.39</v>
      </c>
      <c r="J54" s="19">
        <v>49.43</v>
      </c>
      <c r="K54" s="20">
        <v>48.41</v>
      </c>
      <c r="L54" s="122">
        <f t="shared" si="8"/>
        <v>48.74333333333333</v>
      </c>
      <c r="N54" s="70" t="s">
        <v>8</v>
      </c>
      <c r="O54" s="18">
        <v>82751120</v>
      </c>
      <c r="P54" s="64">
        <f t="shared" si="9"/>
        <v>152.77129846153846</v>
      </c>
      <c r="Q54" s="18">
        <v>44.92</v>
      </c>
      <c r="R54" s="19">
        <v>45.6</v>
      </c>
      <c r="S54" s="20">
        <v>44.49</v>
      </c>
      <c r="T54" s="122">
        <f t="shared" si="10"/>
        <v>45.00333333333334</v>
      </c>
      <c r="U54" s="18">
        <v>48.61862</v>
      </c>
      <c r="V54" s="19">
        <v>49.31518</v>
      </c>
      <c r="W54" s="20">
        <v>49.05037</v>
      </c>
      <c r="X54" s="122">
        <f t="shared" si="11"/>
        <v>48.99472333333333</v>
      </c>
    </row>
    <row r="55" spans="2:24" ht="14.25" thickBot="1">
      <c r="B55" s="71"/>
      <c r="C55" s="21">
        <v>30012032</v>
      </c>
      <c r="D55" s="64">
        <f t="shared" si="6"/>
        <v>55.4068283076923</v>
      </c>
      <c r="E55" s="21">
        <v>38.70067</v>
      </c>
      <c r="F55" s="22">
        <v>40.90451</v>
      </c>
      <c r="G55" s="23">
        <v>40.01536</v>
      </c>
      <c r="H55" s="122">
        <f t="shared" si="7"/>
        <v>39.873513333333335</v>
      </c>
      <c r="I55" s="21">
        <v>43.14</v>
      </c>
      <c r="J55" s="22">
        <v>44.55</v>
      </c>
      <c r="K55" s="23">
        <v>44.8</v>
      </c>
      <c r="L55" s="122">
        <f t="shared" si="8"/>
        <v>44.163333333333334</v>
      </c>
      <c r="N55" s="71"/>
      <c r="O55" s="21">
        <v>31827168</v>
      </c>
      <c r="P55" s="64">
        <f t="shared" si="9"/>
        <v>58.757848615384624</v>
      </c>
      <c r="Q55" s="21">
        <v>40.91</v>
      </c>
      <c r="R55" s="22">
        <v>40.64</v>
      </c>
      <c r="S55" s="23">
        <v>39.37</v>
      </c>
      <c r="T55" s="122">
        <f t="shared" si="10"/>
        <v>40.306666666666665</v>
      </c>
      <c r="U55" s="21">
        <v>43.62514</v>
      </c>
      <c r="V55" s="22">
        <v>44.63473</v>
      </c>
      <c r="W55" s="23">
        <v>45.1456</v>
      </c>
      <c r="X55" s="122">
        <f t="shared" si="11"/>
        <v>44.46849</v>
      </c>
    </row>
    <row r="56" spans="2:24" ht="14.25" thickBot="1">
      <c r="B56" s="71"/>
      <c r="C56" s="21">
        <v>6382520</v>
      </c>
      <c r="D56" s="64">
        <f t="shared" si="6"/>
        <v>11.783113846153846</v>
      </c>
      <c r="E56" s="21">
        <v>35.94683</v>
      </c>
      <c r="F56" s="22">
        <v>38.92443</v>
      </c>
      <c r="G56" s="23">
        <v>37.30109</v>
      </c>
      <c r="H56" s="122">
        <f t="shared" si="7"/>
        <v>37.39078333333334</v>
      </c>
      <c r="I56" s="21">
        <v>40.19</v>
      </c>
      <c r="J56" s="22">
        <v>41.71</v>
      </c>
      <c r="K56" s="23">
        <v>43.5</v>
      </c>
      <c r="L56" s="122">
        <f t="shared" si="8"/>
        <v>41.800000000000004</v>
      </c>
      <c r="N56" s="71"/>
      <c r="O56" s="21">
        <v>6411880</v>
      </c>
      <c r="P56" s="64">
        <f t="shared" si="9"/>
        <v>11.837316923076923</v>
      </c>
      <c r="Q56" s="21">
        <v>38.91</v>
      </c>
      <c r="R56" s="22">
        <v>37.37</v>
      </c>
      <c r="S56" s="23">
        <v>36.01</v>
      </c>
      <c r="T56" s="122">
        <f t="shared" si="10"/>
        <v>37.43</v>
      </c>
      <c r="U56" s="21">
        <v>40.36264</v>
      </c>
      <c r="V56" s="22">
        <v>41.4655</v>
      </c>
      <c r="W56" s="23">
        <v>43.45387</v>
      </c>
      <c r="X56" s="122">
        <f t="shared" si="11"/>
        <v>41.76067</v>
      </c>
    </row>
    <row r="57" spans="2:24" ht="14.25" thickBot="1">
      <c r="B57" s="71"/>
      <c r="C57" s="21">
        <v>1106328</v>
      </c>
      <c r="D57" s="64">
        <f t="shared" si="6"/>
        <v>2.0424516923076923</v>
      </c>
      <c r="E57" s="21">
        <v>34.9816</v>
      </c>
      <c r="F57" s="22">
        <v>38.16462</v>
      </c>
      <c r="G57" s="23">
        <v>36.318</v>
      </c>
      <c r="H57" s="122">
        <f t="shared" si="7"/>
        <v>36.48807333333333</v>
      </c>
      <c r="I57" s="21">
        <v>39.15</v>
      </c>
      <c r="J57" s="22">
        <v>40.48</v>
      </c>
      <c r="K57" s="23">
        <v>43.21</v>
      </c>
      <c r="L57" s="122">
        <f t="shared" si="8"/>
        <v>40.946666666666665</v>
      </c>
      <c r="N57" s="71"/>
      <c r="O57" s="21">
        <v>1126744</v>
      </c>
      <c r="P57" s="64">
        <f t="shared" si="9"/>
        <v>2.0801427692307697</v>
      </c>
      <c r="Q57" s="21">
        <v>38.2</v>
      </c>
      <c r="R57" s="22">
        <v>36.33</v>
      </c>
      <c r="S57" s="23">
        <v>34.96</v>
      </c>
      <c r="T57" s="122">
        <f t="shared" si="10"/>
        <v>36.49666666666667</v>
      </c>
      <c r="U57" s="21">
        <v>39.27931</v>
      </c>
      <c r="V57" s="22">
        <v>40.34975</v>
      </c>
      <c r="W57" s="23">
        <v>43.05283</v>
      </c>
      <c r="X57" s="122">
        <f t="shared" si="11"/>
        <v>40.89396333333334</v>
      </c>
    </row>
    <row r="58" spans="2:24" ht="14.25" thickBot="1">
      <c r="B58" s="72"/>
      <c r="C58" s="24">
        <v>463616</v>
      </c>
      <c r="D58" s="64">
        <f t="shared" si="6"/>
        <v>0.8559064615384616</v>
      </c>
      <c r="E58" s="24">
        <v>34.27968</v>
      </c>
      <c r="F58" s="25">
        <v>37.29195</v>
      </c>
      <c r="G58" s="26">
        <v>35.55893</v>
      </c>
      <c r="H58" s="64">
        <f t="shared" si="7"/>
        <v>35.710186666666665</v>
      </c>
      <c r="I58" s="24">
        <v>38.13</v>
      </c>
      <c r="J58" s="25">
        <v>39.93</v>
      </c>
      <c r="K58" s="26">
        <v>42.83</v>
      </c>
      <c r="L58" s="64">
        <f t="shared" si="8"/>
        <v>40.29666666666667</v>
      </c>
      <c r="N58" s="72"/>
      <c r="O58" s="24">
        <v>493368</v>
      </c>
      <c r="P58" s="64">
        <f t="shared" si="9"/>
        <v>0.9108332307692307</v>
      </c>
      <c r="Q58" s="24">
        <v>37.33</v>
      </c>
      <c r="R58" s="25">
        <v>35.64</v>
      </c>
      <c r="S58" s="26">
        <v>34.3</v>
      </c>
      <c r="T58" s="64">
        <f t="shared" si="10"/>
        <v>35.75666666666667</v>
      </c>
      <c r="U58" s="24">
        <v>38.41779</v>
      </c>
      <c r="V58" s="25">
        <v>39.77775</v>
      </c>
      <c r="W58" s="26">
        <v>42.43646</v>
      </c>
      <c r="X58" s="64">
        <f t="shared" si="11"/>
        <v>40.21066666666666</v>
      </c>
    </row>
  </sheetData>
  <mergeCells count="19">
    <mergeCell ref="B54:B58"/>
    <mergeCell ref="B39:B43"/>
    <mergeCell ref="B32:L32"/>
    <mergeCell ref="N3:X3"/>
    <mergeCell ref="N32:X32"/>
    <mergeCell ref="B44:B48"/>
    <mergeCell ref="B49:B53"/>
    <mergeCell ref="B3:L3"/>
    <mergeCell ref="B34:B38"/>
    <mergeCell ref="B25:B29"/>
    <mergeCell ref="B10:B14"/>
    <mergeCell ref="B15:B19"/>
    <mergeCell ref="B20:B24"/>
    <mergeCell ref="B5:B9"/>
    <mergeCell ref="N34:N38"/>
    <mergeCell ref="N39:N43"/>
    <mergeCell ref="N44:N48"/>
    <mergeCell ref="N49:N53"/>
    <mergeCell ref="N54:N5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workbookViewId="0" topLeftCell="A7">
      <selection activeCell="I44" sqref="I44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zoomScale="85" zoomScaleNormal="85" workbookViewId="0" topLeftCell="A19">
      <selection activeCell="K50" sqref="K50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2"/>
  <sheetViews>
    <sheetView workbookViewId="0" topLeftCell="A1">
      <selection activeCell="I53" sqref="I53"/>
    </sheetView>
  </sheetViews>
  <sheetFormatPr defaultColWidth="8.88671875" defaultRowHeight="13.5"/>
  <cols>
    <col min="1" max="2" width="11.4453125" style="55" bestFit="1" customWidth="1"/>
    <col min="3" max="3" width="10.77734375" style="55" bestFit="1" customWidth="1"/>
    <col min="4" max="4" width="7.5546875" style="55" bestFit="1" customWidth="1"/>
    <col min="5" max="5" width="11.10546875" style="55" bestFit="1" customWidth="1"/>
    <col min="6" max="6" width="8.77734375" style="55" customWidth="1"/>
    <col min="7" max="16384" width="8.88671875" style="55" customWidth="1"/>
  </cols>
  <sheetData>
    <row r="1" spans="2:14" ht="14.25" thickBot="1">
      <c r="B1" s="95" t="s">
        <v>25</v>
      </c>
      <c r="C1" s="96"/>
      <c r="D1" s="96"/>
      <c r="E1" s="96"/>
      <c r="F1" s="96"/>
      <c r="G1" s="97"/>
      <c r="H1" s="92"/>
      <c r="I1" s="93"/>
      <c r="J1" s="93"/>
      <c r="K1" s="93"/>
      <c r="L1" s="93"/>
      <c r="M1" s="93"/>
      <c r="N1" s="93"/>
    </row>
    <row r="2" spans="2:7" ht="14.25" thickBot="1">
      <c r="B2" s="86" t="s">
        <v>20</v>
      </c>
      <c r="C2" s="87"/>
      <c r="D2" s="88"/>
      <c r="E2" s="89" t="s">
        <v>21</v>
      </c>
      <c r="F2" s="90"/>
      <c r="G2" s="91"/>
    </row>
    <row r="3" spans="2:7" ht="14.25" thickBot="1">
      <c r="B3" s="2" t="s">
        <v>32</v>
      </c>
      <c r="C3" s="56" t="s">
        <v>18</v>
      </c>
      <c r="D3" s="57" t="s">
        <v>19</v>
      </c>
      <c r="E3" s="2" t="s">
        <v>31</v>
      </c>
      <c r="F3" s="56" t="s">
        <v>18</v>
      </c>
      <c r="G3" s="57" t="s">
        <v>19</v>
      </c>
    </row>
    <row r="4" spans="1:7" ht="14.25" thickBot="1">
      <c r="A4" s="123" t="s">
        <v>4</v>
      </c>
      <c r="B4" s="57">
        <v>0.1</v>
      </c>
      <c r="C4" s="56">
        <v>0.2</v>
      </c>
      <c r="D4" s="57">
        <v>0.3</v>
      </c>
      <c r="E4" s="57">
        <v>0.1</v>
      </c>
      <c r="F4" s="56">
        <v>0.2</v>
      </c>
      <c r="G4" s="57">
        <v>0.9</v>
      </c>
    </row>
    <row r="5" spans="1:7" ht="14.25" thickBot="1">
      <c r="A5" s="123" t="s">
        <v>5</v>
      </c>
      <c r="B5" s="62">
        <v>0</v>
      </c>
      <c r="C5" s="62">
        <v>0.2</v>
      </c>
      <c r="D5" s="62">
        <v>0.4</v>
      </c>
      <c r="E5" s="62">
        <v>0</v>
      </c>
      <c r="F5" s="62">
        <v>0.2</v>
      </c>
      <c r="G5" s="62">
        <v>0.9</v>
      </c>
    </row>
    <row r="6" spans="1:7" ht="14.25" thickBot="1">
      <c r="A6" s="123" t="s">
        <v>6</v>
      </c>
      <c r="B6" s="62">
        <v>0</v>
      </c>
      <c r="C6" s="62">
        <v>0.2</v>
      </c>
      <c r="D6" s="62">
        <v>0.4</v>
      </c>
      <c r="E6" s="62">
        <v>0</v>
      </c>
      <c r="F6" s="62">
        <v>0.1</v>
      </c>
      <c r="G6" s="62">
        <v>0.5</v>
      </c>
    </row>
    <row r="7" spans="1:7" ht="14.25" thickBot="1">
      <c r="A7" s="123" t="s">
        <v>7</v>
      </c>
      <c r="B7" s="62">
        <v>0</v>
      </c>
      <c r="C7" s="62">
        <v>0.1</v>
      </c>
      <c r="D7" s="62">
        <v>0.1</v>
      </c>
      <c r="E7" s="62">
        <v>-0.1</v>
      </c>
      <c r="F7" s="62">
        <v>0.2</v>
      </c>
      <c r="G7" s="62">
        <v>0.2</v>
      </c>
    </row>
    <row r="8" spans="1:7" ht="14.25" thickBot="1">
      <c r="A8" s="123" t="s">
        <v>8</v>
      </c>
      <c r="B8" s="62">
        <v>0.1</v>
      </c>
      <c r="C8" s="62">
        <v>0.2</v>
      </c>
      <c r="D8" s="62">
        <v>0</v>
      </c>
      <c r="E8" s="62">
        <v>0.2</v>
      </c>
      <c r="F8" s="62">
        <v>0.4</v>
      </c>
      <c r="G8" s="62">
        <v>0</v>
      </c>
    </row>
    <row r="9" spans="1:14" ht="14.25" thickBot="1">
      <c r="A9" s="69" t="s">
        <v>42</v>
      </c>
      <c r="B9" s="124">
        <f aca="true" t="shared" si="0" ref="B9:G9">AVERAGE(B4:B8)</f>
        <v>0.04</v>
      </c>
      <c r="C9" s="124">
        <f t="shared" si="0"/>
        <v>0.18000000000000002</v>
      </c>
      <c r="D9" s="124">
        <f t="shared" si="0"/>
        <v>0.24000000000000005</v>
      </c>
      <c r="E9" s="124">
        <f t="shared" si="0"/>
        <v>0.04</v>
      </c>
      <c r="F9" s="124">
        <f t="shared" si="0"/>
        <v>0.22000000000000003</v>
      </c>
      <c r="G9" s="124">
        <f t="shared" si="0"/>
        <v>0.5</v>
      </c>
      <c r="I9" s="94"/>
      <c r="J9" s="94"/>
      <c r="K9" s="94"/>
      <c r="L9" s="94"/>
      <c r="M9" s="94"/>
      <c r="N9" s="94"/>
    </row>
    <row r="10" ht="13.5" hidden="1"/>
    <row r="11" ht="13.5" hidden="1"/>
    <row r="12" ht="13.5" hidden="1">
      <c r="B12" s="92"/>
    </row>
    <row r="13" ht="13.5" hidden="1">
      <c r="B13" s="92"/>
    </row>
    <row r="14" ht="13.5" hidden="1">
      <c r="B14" s="92"/>
    </row>
    <row r="15" ht="13.5" hidden="1">
      <c r="B15" s="92"/>
    </row>
    <row r="16" ht="13.5" hidden="1">
      <c r="B16" s="92"/>
    </row>
    <row r="17" ht="13.5" hidden="1">
      <c r="B17" s="92"/>
    </row>
    <row r="18" ht="13.5" hidden="1">
      <c r="B18" s="92"/>
    </row>
    <row r="19" ht="13.5" hidden="1">
      <c r="B19" s="92"/>
    </row>
    <row r="20" ht="13.5" hidden="1">
      <c r="B20" s="92"/>
    </row>
    <row r="21" ht="13.5" hidden="1">
      <c r="B21" s="92"/>
    </row>
    <row r="22" ht="13.5" hidden="1">
      <c r="B22" s="92"/>
    </row>
    <row r="23" spans="2:5" ht="13.5" hidden="1">
      <c r="B23" s="92"/>
      <c r="C23" s="94"/>
      <c r="D23" s="94"/>
      <c r="E23" s="94"/>
    </row>
    <row r="24" spans="2:5" ht="13.5" hidden="1">
      <c r="B24" s="92"/>
      <c r="C24" s="94"/>
      <c r="D24" s="94"/>
      <c r="E24" s="94"/>
    </row>
    <row r="25" spans="2:5" ht="13.5" hidden="1">
      <c r="B25" s="92"/>
      <c r="C25" s="94"/>
      <c r="D25" s="94"/>
      <c r="E25" s="94"/>
    </row>
    <row r="26" ht="13.5" hidden="1"/>
    <row r="27" ht="13.5" hidden="1"/>
    <row r="28" ht="13.5" hidden="1"/>
    <row r="29" ht="13.5" hidden="1">
      <c r="B29" s="92"/>
    </row>
    <row r="30" ht="13.5" hidden="1">
      <c r="B30" s="92"/>
    </row>
    <row r="31" ht="13.5" hidden="1">
      <c r="B31" s="92"/>
    </row>
    <row r="32" ht="13.5" hidden="1">
      <c r="B32" s="92"/>
    </row>
    <row r="33" ht="13.5" hidden="1">
      <c r="B33" s="92"/>
    </row>
    <row r="34" ht="13.5" hidden="1">
      <c r="B34" s="92"/>
    </row>
    <row r="35" ht="13.5" hidden="1">
      <c r="B35" s="92"/>
    </row>
    <row r="36" ht="13.5" hidden="1">
      <c r="B36" s="92"/>
    </row>
    <row r="37" ht="13.5" hidden="1">
      <c r="B37" s="92"/>
    </row>
    <row r="38" ht="13.5" hidden="1">
      <c r="B38" s="92"/>
    </row>
    <row r="39" ht="13.5" hidden="1">
      <c r="B39" s="92"/>
    </row>
    <row r="40" spans="2:5" ht="13.5" hidden="1">
      <c r="B40" s="92"/>
      <c r="C40" s="94"/>
      <c r="D40" s="94"/>
      <c r="E40" s="94"/>
    </row>
    <row r="41" spans="2:5" ht="13.5" hidden="1">
      <c r="B41" s="92"/>
      <c r="C41" s="94"/>
      <c r="D41" s="94"/>
      <c r="E41" s="94"/>
    </row>
    <row r="42" spans="2:5" ht="13.5" hidden="1">
      <c r="B42" s="92"/>
      <c r="C42" s="94"/>
      <c r="D42" s="94"/>
      <c r="E42" s="94"/>
    </row>
    <row r="43" ht="14.25" thickBot="1"/>
    <row r="44" spans="2:14" ht="14.25" thickBot="1">
      <c r="B44" s="95" t="s">
        <v>24</v>
      </c>
      <c r="C44" s="96"/>
      <c r="D44" s="96"/>
      <c r="E44" s="96"/>
      <c r="F44" s="96"/>
      <c r="G44" s="97"/>
      <c r="H44" s="92"/>
      <c r="I44" s="93"/>
      <c r="J44" s="93"/>
      <c r="K44" s="93"/>
      <c r="L44" s="93"/>
      <c r="M44" s="93"/>
      <c r="N44" s="93"/>
    </row>
    <row r="45" spans="2:7" ht="14.25" thickBot="1">
      <c r="B45" s="86" t="s">
        <v>20</v>
      </c>
      <c r="C45" s="87"/>
      <c r="D45" s="88"/>
      <c r="E45" s="89" t="s">
        <v>21</v>
      </c>
      <c r="F45" s="90"/>
      <c r="G45" s="91"/>
    </row>
    <row r="46" spans="2:7" ht="14.25" thickBot="1">
      <c r="B46" s="2" t="s">
        <v>31</v>
      </c>
      <c r="C46" s="56" t="s">
        <v>18</v>
      </c>
      <c r="D46" s="57" t="s">
        <v>19</v>
      </c>
      <c r="E46" s="2" t="s">
        <v>31</v>
      </c>
      <c r="F46" s="56" t="s">
        <v>18</v>
      </c>
      <c r="G46" s="57" t="s">
        <v>19</v>
      </c>
    </row>
    <row r="47" spans="1:7" ht="14.25" thickBot="1">
      <c r="A47" s="123" t="s">
        <v>37</v>
      </c>
      <c r="B47" s="57">
        <v>0.2</v>
      </c>
      <c r="C47" s="57">
        <v>0.2</v>
      </c>
      <c r="D47" s="57">
        <v>0.7</v>
      </c>
      <c r="E47" s="57">
        <v>0.2</v>
      </c>
      <c r="F47" s="57">
        <v>0.4</v>
      </c>
      <c r="G47" s="57">
        <v>1.5</v>
      </c>
    </row>
    <row r="48" spans="1:7" ht="14.25" thickBot="1">
      <c r="A48" s="123" t="s">
        <v>38</v>
      </c>
      <c r="B48" s="62">
        <v>0.2</v>
      </c>
      <c r="C48" s="62">
        <v>0.3</v>
      </c>
      <c r="D48" s="62">
        <v>0.8</v>
      </c>
      <c r="E48" s="62">
        <v>0.2</v>
      </c>
      <c r="F48" s="62">
        <v>0.4</v>
      </c>
      <c r="G48" s="62">
        <v>1.5</v>
      </c>
    </row>
    <row r="49" spans="1:7" ht="14.25" thickBot="1">
      <c r="A49" s="123" t="s">
        <v>39</v>
      </c>
      <c r="B49" s="62">
        <v>0.2</v>
      </c>
      <c r="C49" s="62">
        <v>0.4</v>
      </c>
      <c r="D49" s="62">
        <v>0.7</v>
      </c>
      <c r="E49" s="62">
        <v>0.2</v>
      </c>
      <c r="F49" s="62">
        <v>0.3</v>
      </c>
      <c r="G49" s="62">
        <v>1.5</v>
      </c>
    </row>
    <row r="50" spans="1:7" ht="14.25" thickBot="1">
      <c r="A50" s="123" t="s">
        <v>40</v>
      </c>
      <c r="B50" s="62">
        <v>0.1</v>
      </c>
      <c r="C50" s="62">
        <v>0.2</v>
      </c>
      <c r="D50" s="62">
        <v>0.3</v>
      </c>
      <c r="E50" s="62">
        <v>0</v>
      </c>
      <c r="F50" s="62">
        <v>0.3</v>
      </c>
      <c r="G50" s="62">
        <v>0.4</v>
      </c>
    </row>
    <row r="51" spans="1:7" ht="14.25" thickBot="1">
      <c r="A51" s="123" t="s">
        <v>41</v>
      </c>
      <c r="B51" s="62">
        <v>0.2</v>
      </c>
      <c r="C51" s="62">
        <v>0.3</v>
      </c>
      <c r="D51" s="62">
        <v>0.3</v>
      </c>
      <c r="E51" s="62">
        <v>0.3</v>
      </c>
      <c r="F51" s="62">
        <v>0.4</v>
      </c>
      <c r="G51" s="62">
        <v>0.5</v>
      </c>
    </row>
    <row r="52" spans="1:14" ht="14.25" thickBot="1">
      <c r="A52" s="69" t="s">
        <v>42</v>
      </c>
      <c r="B52" s="124">
        <f aca="true" t="shared" si="1" ref="B52:G52">AVERAGE(B47:B51)</f>
        <v>0.18000000000000002</v>
      </c>
      <c r="C52" s="124">
        <f t="shared" si="1"/>
        <v>0.28</v>
      </c>
      <c r="D52" s="124">
        <f t="shared" si="1"/>
        <v>0.5599999999999999</v>
      </c>
      <c r="E52" s="124">
        <f t="shared" si="1"/>
        <v>0.18000000000000002</v>
      </c>
      <c r="F52" s="124">
        <f t="shared" si="1"/>
        <v>0.36000000000000004</v>
      </c>
      <c r="G52" s="124">
        <f t="shared" si="1"/>
        <v>1.08</v>
      </c>
      <c r="H52" s="94"/>
      <c r="I52" s="94"/>
      <c r="J52" s="94"/>
      <c r="K52" s="94"/>
      <c r="L52" s="94"/>
      <c r="M52" s="94"/>
      <c r="N52" s="94"/>
    </row>
  </sheetData>
  <mergeCells count="10">
    <mergeCell ref="B2:D2"/>
    <mergeCell ref="E2:G2"/>
    <mergeCell ref="B45:D45"/>
    <mergeCell ref="E45:G45"/>
    <mergeCell ref="B44:G44"/>
    <mergeCell ref="I44:K44"/>
    <mergeCell ref="L44:N44"/>
    <mergeCell ref="I1:K1"/>
    <mergeCell ref="L1:N1"/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N61"/>
  <sheetViews>
    <sheetView workbookViewId="0" topLeftCell="A40">
      <selection activeCell="I53" sqref="I53"/>
    </sheetView>
  </sheetViews>
  <sheetFormatPr defaultColWidth="8.88671875" defaultRowHeight="13.5"/>
  <cols>
    <col min="2" max="2" width="12.5546875" style="0" bestFit="1" customWidth="1"/>
    <col min="3" max="4" width="10.5546875" style="0" bestFit="1" customWidth="1"/>
    <col min="5" max="5" width="2.77734375" style="0" customWidth="1"/>
    <col min="6" max="6" width="10.4453125" style="0" customWidth="1"/>
    <col min="7" max="7" width="12.77734375" style="0" bestFit="1" customWidth="1"/>
    <col min="8" max="9" width="10.5546875" style="0" bestFit="1" customWidth="1"/>
    <col min="10" max="10" width="2.6640625" style="0" customWidth="1"/>
    <col min="12" max="12" width="9.77734375" style="0" bestFit="1" customWidth="1"/>
    <col min="13" max="13" width="12.77734375" style="0" bestFit="1" customWidth="1"/>
  </cols>
  <sheetData>
    <row r="1" ht="14.25" thickBot="1"/>
    <row r="2" spans="2:14" ht="14.25" thickBot="1">
      <c r="B2" s="56"/>
      <c r="C2" s="57" t="s">
        <v>33</v>
      </c>
      <c r="D2" s="57" t="s">
        <v>26</v>
      </c>
      <c r="F2" s="56"/>
      <c r="G2" s="57" t="s">
        <v>14</v>
      </c>
      <c r="H2" s="57" t="s">
        <v>15</v>
      </c>
      <c r="I2" s="58" t="s">
        <v>26</v>
      </c>
      <c r="K2" s="56"/>
      <c r="L2" s="57" t="s">
        <v>15</v>
      </c>
      <c r="M2" s="57" t="s">
        <v>14</v>
      </c>
      <c r="N2" s="58" t="s">
        <v>26</v>
      </c>
    </row>
    <row r="3" spans="2:14" ht="13.5">
      <c r="B3" s="56" t="s">
        <v>27</v>
      </c>
      <c r="C3" s="57">
        <v>560321616</v>
      </c>
      <c r="D3" s="59">
        <f>(C3*100)/814694400</f>
        <v>68.77690775829562</v>
      </c>
      <c r="F3" s="56" t="s">
        <v>27</v>
      </c>
      <c r="G3" s="57">
        <v>560321616</v>
      </c>
      <c r="H3" s="57">
        <v>535918352</v>
      </c>
      <c r="I3" s="59">
        <f>(G3-H3)/H3*100</f>
        <v>4.553541394678718</v>
      </c>
      <c r="K3" s="56" t="s">
        <v>27</v>
      </c>
      <c r="L3" s="57">
        <v>535918352</v>
      </c>
      <c r="M3" s="57">
        <v>560321616</v>
      </c>
      <c r="N3" s="59">
        <f>(L3-M3)/M3*100</f>
        <v>-4.355224446668501</v>
      </c>
    </row>
    <row r="4" spans="2:14" ht="13.5">
      <c r="B4" s="60" t="s">
        <v>23</v>
      </c>
      <c r="C4" s="62">
        <v>468174016</v>
      </c>
      <c r="D4" s="61">
        <f>(C4*100)/814694400</f>
        <v>57.46621260683761</v>
      </c>
      <c r="F4" s="60" t="s">
        <v>23</v>
      </c>
      <c r="G4" s="62">
        <v>468174016</v>
      </c>
      <c r="H4" s="62">
        <v>469939696</v>
      </c>
      <c r="I4" s="61">
        <f>(G4-H4)/H4*100</f>
        <v>-0.3757248036352307</v>
      </c>
      <c r="K4" s="60" t="s">
        <v>23</v>
      </c>
      <c r="L4" s="62">
        <v>469939696</v>
      </c>
      <c r="M4" s="62">
        <v>468174016</v>
      </c>
      <c r="N4" s="61">
        <f>(L4-M4)/M4*100</f>
        <v>0.3771418189940725</v>
      </c>
    </row>
    <row r="5" spans="2:14" ht="13.5">
      <c r="B5" s="60" t="s">
        <v>28</v>
      </c>
      <c r="C5" s="62">
        <v>535853840</v>
      </c>
      <c r="D5" s="61">
        <f>(C5*100)/814694400</f>
        <v>65.7736005059075</v>
      </c>
      <c r="F5" s="60" t="s">
        <v>28</v>
      </c>
      <c r="G5" s="62">
        <v>535853840</v>
      </c>
      <c r="H5" s="62">
        <v>512339568</v>
      </c>
      <c r="I5" s="61">
        <f>(G5-H5)/H5*100</f>
        <v>4.589587349614972</v>
      </c>
      <c r="K5" s="60" t="s">
        <v>28</v>
      </c>
      <c r="L5" s="62">
        <v>512339568</v>
      </c>
      <c r="M5" s="62">
        <v>535853840</v>
      </c>
      <c r="N5" s="61">
        <f>(L5-M5)/M5*100</f>
        <v>-4.388187644600998</v>
      </c>
    </row>
    <row r="6" spans="2:14" ht="13.5">
      <c r="B6" s="60" t="s">
        <v>29</v>
      </c>
      <c r="C6" s="62">
        <v>542583320</v>
      </c>
      <c r="D6" s="61">
        <f>(C6*100)/814694400</f>
        <v>66.59961330285319</v>
      </c>
      <c r="F6" s="60" t="s">
        <v>29</v>
      </c>
      <c r="G6" s="62">
        <v>542583320</v>
      </c>
      <c r="H6" s="62">
        <v>519515168</v>
      </c>
      <c r="I6" s="61">
        <f>(G6-H6)/H6*100</f>
        <v>4.44032309755391</v>
      </c>
      <c r="K6" s="60" t="s">
        <v>29</v>
      </c>
      <c r="L6" s="62">
        <v>519515168</v>
      </c>
      <c r="M6" s="62">
        <v>542583320</v>
      </c>
      <c r="N6" s="61">
        <f>(L6-M6)/M6*100</f>
        <v>-4.251540943057372</v>
      </c>
    </row>
    <row r="7" spans="2:14" ht="14.25" thickBot="1">
      <c r="B7" s="60" t="s">
        <v>22</v>
      </c>
      <c r="C7" s="62">
        <v>440587096</v>
      </c>
      <c r="D7" s="61">
        <f>(C7*100)/814694400</f>
        <v>54.080044738247864</v>
      </c>
      <c r="F7" s="60" t="s">
        <v>22</v>
      </c>
      <c r="G7" s="62">
        <v>440587096</v>
      </c>
      <c r="H7" s="62">
        <v>434246344</v>
      </c>
      <c r="I7" s="61">
        <f>(G7-H7)/H7*100</f>
        <v>1.4601739514011889</v>
      </c>
      <c r="K7" s="60" t="s">
        <v>22</v>
      </c>
      <c r="L7" s="62">
        <v>434246344</v>
      </c>
      <c r="M7" s="62">
        <v>440587096</v>
      </c>
      <c r="N7" s="61">
        <f>(L7-M7)/M7*100</f>
        <v>-1.4391597161075276</v>
      </c>
    </row>
    <row r="8" spans="2:14" ht="14.25" thickBot="1">
      <c r="B8" s="63" t="s">
        <v>43</v>
      </c>
      <c r="C8" s="64">
        <f>AVERAGE(C3:C7)</f>
        <v>509503977.6</v>
      </c>
      <c r="D8" s="65">
        <f>AVERAGE(D3:D7)</f>
        <v>62.539275782428355</v>
      </c>
      <c r="F8" s="63" t="s">
        <v>43</v>
      </c>
      <c r="G8" s="64">
        <f>AVERAGE(G3:G7)</f>
        <v>509503977.6</v>
      </c>
      <c r="H8" s="64">
        <f>AVERAGE(H3:H7)</f>
        <v>494391825.6</v>
      </c>
      <c r="I8" s="66">
        <f>AVERAGE(I3:I7)</f>
        <v>2.933580197922712</v>
      </c>
      <c r="K8" s="63" t="s">
        <v>43</v>
      </c>
      <c r="L8" s="64">
        <f>AVERAGE(L3:L7)</f>
        <v>494391825.6</v>
      </c>
      <c r="M8" s="64">
        <f>AVERAGE(M3:M7)</f>
        <v>509503977.6</v>
      </c>
      <c r="N8" s="66">
        <f>AVERAGE(N3:N7)</f>
        <v>-2.811394186288065</v>
      </c>
    </row>
    <row r="9" ht="14.25" thickBot="1"/>
    <row r="10" spans="2:14" ht="14.25" thickBot="1">
      <c r="B10" s="56"/>
      <c r="C10" s="57" t="s">
        <v>15</v>
      </c>
      <c r="D10" s="57" t="s">
        <v>26</v>
      </c>
      <c r="F10" s="56"/>
      <c r="G10" s="57" t="s">
        <v>14</v>
      </c>
      <c r="H10" s="57" t="s">
        <v>16</v>
      </c>
      <c r="I10" s="58" t="s">
        <v>26</v>
      </c>
      <c r="K10" s="56"/>
      <c r="L10" s="57" t="s">
        <v>15</v>
      </c>
      <c r="M10" s="57" t="s">
        <v>16</v>
      </c>
      <c r="N10" s="58" t="s">
        <v>26</v>
      </c>
    </row>
    <row r="11" spans="2:14" ht="13.5">
      <c r="B11" s="56" t="s">
        <v>27</v>
      </c>
      <c r="C11" s="57">
        <v>535918352</v>
      </c>
      <c r="D11" s="59">
        <f>(C11*100)/814694400</f>
        <v>65.7815190579437</v>
      </c>
      <c r="F11" s="56" t="s">
        <v>27</v>
      </c>
      <c r="G11" s="57">
        <v>560321616</v>
      </c>
      <c r="H11" s="57">
        <v>547336800</v>
      </c>
      <c r="I11" s="59">
        <f>(G11-H11)/H11*100</f>
        <v>2.37236304958848</v>
      </c>
      <c r="K11" s="56" t="s">
        <v>27</v>
      </c>
      <c r="L11" s="57">
        <v>535918352</v>
      </c>
      <c r="M11" s="57">
        <v>547336800</v>
      </c>
      <c r="N11" s="59">
        <f>(L11-M11)/M11*100</f>
        <v>-2.086183132579428</v>
      </c>
    </row>
    <row r="12" spans="2:14" ht="13.5">
      <c r="B12" s="60" t="s">
        <v>23</v>
      </c>
      <c r="C12" s="62">
        <v>469939696</v>
      </c>
      <c r="D12" s="61">
        <f>(C12*100)/814694400</f>
        <v>57.68294172637003</v>
      </c>
      <c r="F12" s="60" t="s">
        <v>23</v>
      </c>
      <c r="G12" s="62">
        <v>468174016</v>
      </c>
      <c r="H12" s="62">
        <v>474385400</v>
      </c>
      <c r="I12" s="61">
        <f>(G12-H12)/H12*100</f>
        <v>-1.3093539556655833</v>
      </c>
      <c r="K12" s="60" t="s">
        <v>23</v>
      </c>
      <c r="L12" s="62">
        <v>469939696</v>
      </c>
      <c r="M12" s="62">
        <v>474385400</v>
      </c>
      <c r="N12" s="61">
        <f>(L12-M12)/M12*100</f>
        <v>-0.9371502579969788</v>
      </c>
    </row>
    <row r="13" spans="2:14" ht="13.5">
      <c r="B13" s="60" t="s">
        <v>28</v>
      </c>
      <c r="C13" s="62">
        <v>512339568</v>
      </c>
      <c r="D13" s="61">
        <f>(C13*100)/814694400</f>
        <v>62.88733149509804</v>
      </c>
      <c r="F13" s="60" t="s">
        <v>28</v>
      </c>
      <c r="G13" s="62">
        <v>535853840</v>
      </c>
      <c r="H13" s="62">
        <v>524528776</v>
      </c>
      <c r="I13" s="61">
        <f>(G13-H13)/H13*100</f>
        <v>2.15909298368027</v>
      </c>
      <c r="K13" s="60" t="s">
        <v>28</v>
      </c>
      <c r="L13" s="62">
        <v>512339568</v>
      </c>
      <c r="M13" s="62">
        <v>524528776</v>
      </c>
      <c r="N13" s="61">
        <f>(L13-M13)/M13*100</f>
        <v>-2.3238397124660324</v>
      </c>
    </row>
    <row r="14" spans="2:14" ht="13.5">
      <c r="B14" s="60" t="s">
        <v>29</v>
      </c>
      <c r="C14" s="62">
        <v>519515168</v>
      </c>
      <c r="D14" s="61">
        <f>(C14*100)/814694400</f>
        <v>63.768103475364505</v>
      </c>
      <c r="F14" s="60" t="s">
        <v>29</v>
      </c>
      <c r="G14" s="62">
        <v>542583320</v>
      </c>
      <c r="H14" s="62">
        <v>532511336</v>
      </c>
      <c r="I14" s="61">
        <f>(G14-H14)/H14*100</f>
        <v>1.891412129487512</v>
      </c>
      <c r="K14" s="60" t="s">
        <v>29</v>
      </c>
      <c r="L14" s="62">
        <v>519515168</v>
      </c>
      <c r="M14" s="62">
        <v>532511336</v>
      </c>
      <c r="N14" s="61">
        <f>(L14-M14)/M14*100</f>
        <v>-2.4405429746569753</v>
      </c>
    </row>
    <row r="15" spans="2:14" ht="14.25" thickBot="1">
      <c r="B15" s="60" t="s">
        <v>22</v>
      </c>
      <c r="C15" s="62">
        <v>434246344</v>
      </c>
      <c r="D15" s="61">
        <f>(C15*100)/814694400</f>
        <v>53.30174651992207</v>
      </c>
      <c r="F15" s="60" t="s">
        <v>22</v>
      </c>
      <c r="G15" s="62">
        <v>440587096</v>
      </c>
      <c r="H15" s="62">
        <v>494290496</v>
      </c>
      <c r="I15" s="61">
        <f>(G15-H15)/H15*100</f>
        <v>-10.86474460556895</v>
      </c>
      <c r="K15" s="60" t="s">
        <v>22</v>
      </c>
      <c r="L15" s="62">
        <v>434246344</v>
      </c>
      <c r="M15" s="62">
        <v>494290496</v>
      </c>
      <c r="N15" s="61">
        <f>(L15-M15)/M15*100</f>
        <v>-12.147543294055161</v>
      </c>
    </row>
    <row r="16" spans="2:14" ht="14.25" thickBot="1">
      <c r="B16" s="63" t="s">
        <v>43</v>
      </c>
      <c r="C16" s="64">
        <f>AVERAGE(C11:C15)</f>
        <v>494391825.6</v>
      </c>
      <c r="D16" s="65">
        <f>AVERAGE(D11:D15)</f>
        <v>60.68432845493967</v>
      </c>
      <c r="F16" s="63" t="s">
        <v>43</v>
      </c>
      <c r="G16" s="64">
        <f>AVERAGE(G11:G15)</f>
        <v>509503977.6</v>
      </c>
      <c r="H16" s="64">
        <f>AVERAGE(H11:H15)</f>
        <v>514610561.6</v>
      </c>
      <c r="I16" s="66">
        <f>AVERAGE(I11:I15)</f>
        <v>-1.1502460796956542</v>
      </c>
      <c r="K16" s="63" t="s">
        <v>43</v>
      </c>
      <c r="L16" s="64">
        <f>AVERAGE(L11:L15)</f>
        <v>494391825.6</v>
      </c>
      <c r="M16" s="64">
        <f>AVERAGE(M11:M15)</f>
        <v>514610561.6</v>
      </c>
      <c r="N16" s="66">
        <f>AVERAGE(N11:N15)</f>
        <v>-3.9870518743509153</v>
      </c>
    </row>
    <row r="17" ht="14.25" thickBot="1"/>
    <row r="18" spans="2:14" ht="14.25" thickBot="1">
      <c r="B18" s="56"/>
      <c r="C18" s="57" t="s">
        <v>16</v>
      </c>
      <c r="D18" s="57" t="s">
        <v>26</v>
      </c>
      <c r="F18" s="56"/>
      <c r="G18" s="57" t="s">
        <v>14</v>
      </c>
      <c r="H18" s="57" t="s">
        <v>17</v>
      </c>
      <c r="I18" s="58" t="s">
        <v>26</v>
      </c>
      <c r="K18" s="56"/>
      <c r="L18" s="57" t="s">
        <v>15</v>
      </c>
      <c r="M18" s="57" t="s">
        <v>17</v>
      </c>
      <c r="N18" s="58" t="s">
        <v>26</v>
      </c>
    </row>
    <row r="19" spans="2:14" ht="13.5">
      <c r="B19" s="56" t="s">
        <v>27</v>
      </c>
      <c r="C19" s="57">
        <v>547336800</v>
      </c>
      <c r="D19" s="59">
        <f>(C19*100)/814694400</f>
        <v>67.18308116515837</v>
      </c>
      <c r="F19" s="56" t="s">
        <v>27</v>
      </c>
      <c r="G19" s="57">
        <v>560321616</v>
      </c>
      <c r="H19" s="57">
        <v>571198480</v>
      </c>
      <c r="I19" s="59">
        <f>(G19-H19)/H19*100</f>
        <v>-1.9042179524007135</v>
      </c>
      <c r="K19" s="56" t="s">
        <v>27</v>
      </c>
      <c r="L19" s="57">
        <v>535918352</v>
      </c>
      <c r="M19" s="57">
        <v>571198480</v>
      </c>
      <c r="N19" s="59">
        <f>(L19-M19)/M19*100</f>
        <v>-6.176509433288408</v>
      </c>
    </row>
    <row r="20" spans="2:14" ht="13.5">
      <c r="B20" s="60" t="s">
        <v>23</v>
      </c>
      <c r="C20" s="62">
        <v>474385400</v>
      </c>
      <c r="D20" s="61">
        <f>(C20*100)/814694400</f>
        <v>58.22863149666918</v>
      </c>
      <c r="F20" s="60" t="s">
        <v>23</v>
      </c>
      <c r="G20" s="62">
        <v>468174016</v>
      </c>
      <c r="H20" s="62">
        <v>478564808</v>
      </c>
      <c r="I20" s="61">
        <f>(G20-H20)/H20*100</f>
        <v>-2.1712403056599183</v>
      </c>
      <c r="K20" s="60" t="s">
        <v>23</v>
      </c>
      <c r="L20" s="62">
        <v>469939696</v>
      </c>
      <c r="M20" s="62">
        <v>478564808</v>
      </c>
      <c r="N20" s="61">
        <f>(L20-M20)/M20*100</f>
        <v>-1.8022871418493438</v>
      </c>
    </row>
    <row r="21" spans="2:14" ht="13.5">
      <c r="B21" s="60" t="s">
        <v>28</v>
      </c>
      <c r="C21" s="62">
        <v>524528776</v>
      </c>
      <c r="D21" s="61">
        <f>(C21*100)/814694400</f>
        <v>64.383500856272</v>
      </c>
      <c r="F21" s="60" t="s">
        <v>28</v>
      </c>
      <c r="G21" s="62">
        <v>535853840</v>
      </c>
      <c r="H21" s="62">
        <v>546600592</v>
      </c>
      <c r="I21" s="61">
        <f>(G21-H21)/H21*100</f>
        <v>-1.9661069082779186</v>
      </c>
      <c r="K21" s="60" t="s">
        <v>28</v>
      </c>
      <c r="L21" s="62">
        <v>512339568</v>
      </c>
      <c r="M21" s="62">
        <v>546600592</v>
      </c>
      <c r="N21" s="61">
        <f>(L21-M21)/M21*100</f>
        <v>-6.268018092450219</v>
      </c>
    </row>
    <row r="22" spans="2:14" ht="13.5">
      <c r="B22" s="60" t="s">
        <v>29</v>
      </c>
      <c r="C22" s="62">
        <v>532511336</v>
      </c>
      <c r="D22" s="61">
        <f>(C22*100)/814694400</f>
        <v>65.36332347442182</v>
      </c>
      <c r="F22" s="60" t="s">
        <v>29</v>
      </c>
      <c r="G22" s="62">
        <v>542583320</v>
      </c>
      <c r="H22" s="62">
        <v>553304000</v>
      </c>
      <c r="I22" s="61">
        <f>(G22-H22)/H22*100</f>
        <v>-1.9375750039761144</v>
      </c>
      <c r="K22" s="60" t="s">
        <v>29</v>
      </c>
      <c r="L22" s="62">
        <v>519515168</v>
      </c>
      <c r="M22" s="62">
        <v>553304000</v>
      </c>
      <c r="N22" s="61">
        <f>(L22-M22)/M22*100</f>
        <v>-6.106739152436997</v>
      </c>
    </row>
    <row r="23" spans="2:14" ht="14.25" thickBot="1">
      <c r="B23" s="60" t="s">
        <v>22</v>
      </c>
      <c r="C23" s="62">
        <v>494290496</v>
      </c>
      <c r="D23" s="61">
        <f>(C23*100)/814694400</f>
        <v>60.67189071141277</v>
      </c>
      <c r="F23" s="60" t="s">
        <v>22</v>
      </c>
      <c r="G23" s="62">
        <v>440587096</v>
      </c>
      <c r="H23" s="62">
        <v>472161616</v>
      </c>
      <c r="I23" s="61">
        <f>(G23-H23)/H23*100</f>
        <v>-6.68722719722308</v>
      </c>
      <c r="K23" s="60" t="s">
        <v>22</v>
      </c>
      <c r="L23" s="62">
        <v>434246344</v>
      </c>
      <c r="M23" s="62">
        <v>472161616</v>
      </c>
      <c r="N23" s="61">
        <f>(L23-M23)/M23*100</f>
        <v>-8.030147033383587</v>
      </c>
    </row>
    <row r="24" spans="2:14" ht="14.25" thickBot="1">
      <c r="B24" s="63" t="s">
        <v>43</v>
      </c>
      <c r="C24" s="64">
        <f>AVERAGE(C19:C23)</f>
        <v>514610561.6</v>
      </c>
      <c r="D24" s="65">
        <f>AVERAGE(D19:D23)</f>
        <v>63.166085540786824</v>
      </c>
      <c r="F24" s="63" t="s">
        <v>43</v>
      </c>
      <c r="G24" s="64">
        <f>AVERAGE(G19:G23)</f>
        <v>509503977.6</v>
      </c>
      <c r="H24" s="64">
        <f>AVERAGE(H19:H23)</f>
        <v>524365899.2</v>
      </c>
      <c r="I24" s="66">
        <f>AVERAGE(I19:I23)</f>
        <v>-2.933273473507549</v>
      </c>
      <c r="K24" s="63" t="s">
        <v>43</v>
      </c>
      <c r="L24" s="64">
        <f>AVERAGE(L19:L23)</f>
        <v>494391825.6</v>
      </c>
      <c r="M24" s="64">
        <f>AVERAGE(M19:M23)</f>
        <v>524365899.2</v>
      </c>
      <c r="N24" s="66">
        <f>AVERAGE(N19:N23)</f>
        <v>-5.676740170681711</v>
      </c>
    </row>
    <row r="25" ht="14.25" thickBot="1"/>
    <row r="26" spans="2:14" ht="14.25" thickBot="1">
      <c r="B26" s="56"/>
      <c r="C26" s="57" t="s">
        <v>13</v>
      </c>
      <c r="D26" s="57" t="s">
        <v>26</v>
      </c>
      <c r="F26" s="56"/>
      <c r="G26" s="57" t="s">
        <v>14</v>
      </c>
      <c r="H26" s="57" t="s">
        <v>30</v>
      </c>
      <c r="I26" s="58" t="s">
        <v>26</v>
      </c>
      <c r="K26" s="56"/>
      <c r="L26" s="57" t="s">
        <v>15</v>
      </c>
      <c r="M26" s="57" t="s">
        <v>30</v>
      </c>
      <c r="N26" s="58" t="s">
        <v>26</v>
      </c>
    </row>
    <row r="27" spans="2:14" ht="13.5">
      <c r="B27" s="56" t="s">
        <v>27</v>
      </c>
      <c r="C27" s="57">
        <v>571198480</v>
      </c>
      <c r="D27" s="59">
        <f>(C27*100)/814694400</f>
        <v>70.11199291415284</v>
      </c>
      <c r="F27" s="56" t="s">
        <v>27</v>
      </c>
      <c r="G27" s="57">
        <v>560321616</v>
      </c>
      <c r="H27" s="57">
        <v>581398832</v>
      </c>
      <c r="I27" s="59">
        <f>(G27-H27)/H27*100</f>
        <v>-3.6252594329257266</v>
      </c>
      <c r="K27" s="56" t="s">
        <v>27</v>
      </c>
      <c r="L27" s="57">
        <v>535918352</v>
      </c>
      <c r="M27" s="57">
        <v>581398832</v>
      </c>
      <c r="N27" s="59">
        <f>(L27-M27)/M27*100</f>
        <v>-7.82259569451629</v>
      </c>
    </row>
    <row r="28" spans="2:14" ht="13.5">
      <c r="B28" s="60" t="s">
        <v>23</v>
      </c>
      <c r="C28" s="62">
        <v>478564808</v>
      </c>
      <c r="D28" s="61">
        <f>(C28*100)/814694400</f>
        <v>58.741634654663144</v>
      </c>
      <c r="F28" s="60" t="s">
        <v>23</v>
      </c>
      <c r="G28" s="62">
        <v>468174016</v>
      </c>
      <c r="H28" s="62">
        <v>483466416</v>
      </c>
      <c r="I28" s="61">
        <f>(G28-H28)/H28*100</f>
        <v>-3.1630738959125546</v>
      </c>
      <c r="K28" s="60" t="s">
        <v>23</v>
      </c>
      <c r="L28" s="62">
        <v>469939696</v>
      </c>
      <c r="M28" s="62">
        <v>483466416</v>
      </c>
      <c r="N28" s="61">
        <f>(L28-M28)/M28*100</f>
        <v>-2.7978613513456536</v>
      </c>
    </row>
    <row r="29" spans="2:14" ht="13.5">
      <c r="B29" s="60" t="s">
        <v>28</v>
      </c>
      <c r="C29" s="62">
        <v>546600592</v>
      </c>
      <c r="D29" s="61">
        <f>(C29*100)/814694400</f>
        <v>67.09271501068376</v>
      </c>
      <c r="F29" s="60" t="s">
        <v>28</v>
      </c>
      <c r="G29" s="62">
        <v>535853840</v>
      </c>
      <c r="H29" s="62">
        <v>556863000</v>
      </c>
      <c r="I29" s="61">
        <f>(G29-H29)/H29*100</f>
        <v>-3.772769963168679</v>
      </c>
      <c r="K29" s="60" t="s">
        <v>28</v>
      </c>
      <c r="L29" s="62">
        <v>512339568</v>
      </c>
      <c r="M29" s="62">
        <v>556863000</v>
      </c>
      <c r="N29" s="61">
        <f>(L29-M29)/M29*100</f>
        <v>-7.9954013823866905</v>
      </c>
    </row>
    <row r="30" spans="2:14" ht="13.5">
      <c r="B30" s="60" t="s">
        <v>29</v>
      </c>
      <c r="C30" s="62">
        <v>553304000</v>
      </c>
      <c r="D30" s="61">
        <f>(C30*100)/814694400</f>
        <v>67.91552758924082</v>
      </c>
      <c r="F30" s="60" t="s">
        <v>29</v>
      </c>
      <c r="G30" s="62">
        <v>542583320</v>
      </c>
      <c r="H30" s="62">
        <v>563646160</v>
      </c>
      <c r="I30" s="61">
        <f>(G30-H30)/H30*100</f>
        <v>-3.7368905343025847</v>
      </c>
      <c r="K30" s="60" t="s">
        <v>29</v>
      </c>
      <c r="L30" s="62">
        <v>519515168</v>
      </c>
      <c r="M30" s="62">
        <v>563646160</v>
      </c>
      <c r="N30" s="61">
        <f>(L30-M30)/M30*100</f>
        <v>-7.8295560462968465</v>
      </c>
    </row>
    <row r="31" spans="2:14" ht="14.25" thickBot="1">
      <c r="B31" s="60" t="s">
        <v>22</v>
      </c>
      <c r="C31" s="62">
        <v>472161616</v>
      </c>
      <c r="D31" s="61">
        <f>(C31*100)/814694400</f>
        <v>57.95567221279538</v>
      </c>
      <c r="F31" s="60" t="s">
        <v>22</v>
      </c>
      <c r="G31" s="62">
        <v>440587096</v>
      </c>
      <c r="H31" s="62">
        <v>478619736</v>
      </c>
      <c r="I31" s="61">
        <f>(G31-H31)/H31*100</f>
        <v>-7.946316697646584</v>
      </c>
      <c r="K31" s="60" t="s">
        <v>22</v>
      </c>
      <c r="L31" s="62">
        <v>434246344</v>
      </c>
      <c r="M31" s="62">
        <v>478619736</v>
      </c>
      <c r="N31" s="61">
        <f>(L31-M31)/M31*100</f>
        <v>-9.271116224927257</v>
      </c>
    </row>
    <row r="32" spans="2:14" ht="14.25" thickBot="1">
      <c r="B32" s="63" t="s">
        <v>43</v>
      </c>
      <c r="C32" s="64">
        <f>AVERAGE(C27:C31)</f>
        <v>524365899.2</v>
      </c>
      <c r="D32" s="65">
        <f>AVERAGE(D27:D31)</f>
        <v>64.36350847630719</v>
      </c>
      <c r="F32" s="63" t="s">
        <v>43</v>
      </c>
      <c r="G32" s="64">
        <f>AVERAGE(G27:G31)</f>
        <v>509503977.6</v>
      </c>
      <c r="H32" s="64">
        <f>AVERAGE(H27:H31)</f>
        <v>532798828.8</v>
      </c>
      <c r="I32" s="66">
        <f>AVERAGE(I27:I31)</f>
        <v>-4.4488621047912265</v>
      </c>
      <c r="K32" s="63" t="s">
        <v>43</v>
      </c>
      <c r="L32" s="64">
        <f>AVERAGE(L27:L31)</f>
        <v>494391825.6</v>
      </c>
      <c r="M32" s="64">
        <f>AVERAGE(M27:M31)</f>
        <v>532798828.8</v>
      </c>
      <c r="N32" s="66">
        <f>AVERAGE(N27:N31)</f>
        <v>-7.143306139894548</v>
      </c>
    </row>
    <row r="33" ht="14.25" thickBot="1"/>
    <row r="34" spans="2:4" ht="14.25" thickBot="1">
      <c r="B34" s="56"/>
      <c r="C34" s="57" t="s">
        <v>32</v>
      </c>
      <c r="D34" s="57" t="s">
        <v>26</v>
      </c>
    </row>
    <row r="35" spans="2:4" ht="13.5">
      <c r="B35" s="56" t="s">
        <v>27</v>
      </c>
      <c r="C35" s="57">
        <v>581398832</v>
      </c>
      <c r="D35" s="67">
        <f>(C35*100)/814694400</f>
        <v>71.36403932566617</v>
      </c>
    </row>
    <row r="36" spans="2:4" ht="13.5">
      <c r="B36" s="60" t="s">
        <v>23</v>
      </c>
      <c r="C36" s="62">
        <v>483466416</v>
      </c>
      <c r="D36" s="68">
        <f>(C36*100)/814694400</f>
        <v>59.343284549396685</v>
      </c>
    </row>
    <row r="37" spans="2:4" ht="13.5">
      <c r="B37" s="60" t="s">
        <v>28</v>
      </c>
      <c r="C37" s="62">
        <v>556863000</v>
      </c>
      <c r="D37" s="68">
        <f>(C37*100)/814694400</f>
        <v>68.35237851150076</v>
      </c>
    </row>
    <row r="38" spans="2:4" ht="13.5">
      <c r="B38" s="60" t="s">
        <v>29</v>
      </c>
      <c r="C38" s="62">
        <v>563646160</v>
      </c>
      <c r="D38" s="68">
        <f>(C38*100)/814694400</f>
        <v>69.18498028217698</v>
      </c>
    </row>
    <row r="39" spans="2:4" ht="14.25" thickBot="1">
      <c r="B39" s="60" t="s">
        <v>22</v>
      </c>
      <c r="C39" s="62">
        <v>478619736</v>
      </c>
      <c r="D39" s="68">
        <f>(C39*100)/814694400</f>
        <v>58.74837681466818</v>
      </c>
    </row>
    <row r="40" spans="2:4" ht="14.25" thickBot="1">
      <c r="B40" s="63" t="s">
        <v>43</v>
      </c>
      <c r="C40" s="64">
        <f>AVERAGE(C35:C39)</f>
        <v>532798828.8</v>
      </c>
      <c r="D40" s="65">
        <f>AVERAGE(D35:D39)</f>
        <v>65.39861189668176</v>
      </c>
    </row>
    <row r="61" ht="13.5">
      <c r="E61" s="12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2005-03-11T04:12:46Z</dcterms:created>
  <dcterms:modified xsi:type="dcterms:W3CDTF">2005-04-15T02:58:26Z</dcterms:modified>
  <cp:category/>
  <cp:version/>
  <cp:contentType/>
  <cp:contentStatus/>
</cp:coreProperties>
</file>