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desai\Downloads\"/>
    </mc:Choice>
  </mc:AlternateContent>
  <xr:revisionPtr revIDLastSave="0" documentId="13_ncr:1_{A2C7F451-22CB-4142-B084-8E1DEAC21B59}" xr6:coauthVersionLast="47" xr6:coauthVersionMax="47" xr10:uidLastSave="{00000000-0000-0000-0000-000000000000}"/>
  <bookViews>
    <workbookView xWindow="28680" yWindow="-120" windowWidth="29040" windowHeight="17520" xr2:uid="{65EC64AA-382D-4A71-939E-E4ACB275D622}"/>
  </bookViews>
  <sheets>
    <sheet name="1_Contact" sheetId="1" r:id="rId1"/>
    <sheet name="2_FixedBroadband" sheetId="2" r:id="rId2"/>
    <sheet name="3_MobileBroadband" sheetId="4" r:id="rId3"/>
    <sheet name="4_Low-consumption" sheetId="5" r:id="rId4"/>
    <sheet name="5_High-consumption(5+140+20)" sheetId="6" r:id="rId5"/>
    <sheet name="5_High-consumption(2+140+70)OLD" sheetId="7"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7" i="7" l="1"/>
  <c r="F78" i="7"/>
  <c r="F79" i="7"/>
  <c r="D69" i="7"/>
  <c r="F69" i="7" s="1"/>
  <c r="D70" i="7"/>
  <c r="F70" i="7" s="1"/>
  <c r="D71" i="7"/>
  <c r="F71" i="7"/>
  <c r="D60" i="7"/>
  <c r="E60" i="7"/>
  <c r="F60" i="7"/>
  <c r="G60" i="7"/>
  <c r="D61" i="7"/>
  <c r="E61" i="7"/>
  <c r="F61" i="7"/>
  <c r="G61" i="7"/>
  <c r="D62" i="7"/>
  <c r="E62" i="7"/>
  <c r="F62" i="7"/>
  <c r="G62" i="7"/>
  <c r="D63" i="7"/>
  <c r="E63" i="7"/>
  <c r="F63" i="7"/>
  <c r="G63" i="7"/>
  <c r="D64" i="7"/>
  <c r="E64" i="7"/>
  <c r="F64" i="7"/>
  <c r="G64" i="7"/>
  <c r="E33" i="7"/>
  <c r="E34" i="7"/>
  <c r="D77" i="7" s="1"/>
  <c r="E35" i="7"/>
  <c r="D78" i="7" s="1"/>
  <c r="E36" i="7"/>
  <c r="D79" i="7" s="1"/>
  <c r="E37" i="7"/>
  <c r="F37" i="7" s="1"/>
  <c r="E38" i="7"/>
  <c r="D80" i="7" s="1"/>
  <c r="F77" i="6"/>
  <c r="F78" i="6"/>
  <c r="F79" i="6"/>
  <c r="D69" i="6"/>
  <c r="F69" i="6" s="1"/>
  <c r="D70" i="6"/>
  <c r="F70" i="6" s="1"/>
  <c r="D71" i="6"/>
  <c r="F71" i="6" s="1"/>
  <c r="D60" i="6"/>
  <c r="E60" i="6"/>
  <c r="F60" i="6"/>
  <c r="G60" i="6"/>
  <c r="D61" i="6"/>
  <c r="E61" i="6"/>
  <c r="F61" i="6"/>
  <c r="G61" i="6"/>
  <c r="D62" i="6"/>
  <c r="E62" i="6"/>
  <c r="F62" i="6"/>
  <c r="G62" i="6"/>
  <c r="D63" i="6"/>
  <c r="E63" i="6"/>
  <c r="F63" i="6"/>
  <c r="E79" i="6" s="1"/>
  <c r="G63" i="6"/>
  <c r="D64" i="6"/>
  <c r="E64" i="6"/>
  <c r="F64" i="6"/>
  <c r="G64" i="6"/>
  <c r="E33" i="6"/>
  <c r="E34" i="6"/>
  <c r="D77" i="6" s="1"/>
  <c r="E35" i="6"/>
  <c r="D78" i="6" s="1"/>
  <c r="E36" i="6"/>
  <c r="D79" i="6" s="1"/>
  <c r="E37" i="6"/>
  <c r="F37" i="6" s="1"/>
  <c r="E38" i="6"/>
  <c r="D80" i="6" s="1"/>
  <c r="G36" i="7" l="1"/>
  <c r="F36" i="7"/>
  <c r="G35" i="7"/>
  <c r="F35" i="7"/>
  <c r="G34" i="7"/>
  <c r="F34" i="7"/>
  <c r="G36" i="6"/>
  <c r="E80" i="6"/>
  <c r="E78" i="6"/>
  <c r="G78" i="6" s="1"/>
  <c r="F80" i="7"/>
  <c r="E79" i="7"/>
  <c r="G79" i="7" s="1"/>
  <c r="E78" i="7"/>
  <c r="G78" i="7" s="1"/>
  <c r="E77" i="7"/>
  <c r="G77" i="7" s="1"/>
  <c r="E80" i="7"/>
  <c r="G80" i="7" s="1"/>
  <c r="D84" i="7" s="1"/>
  <c r="F80" i="6"/>
  <c r="F36" i="6"/>
  <c r="E77" i="6"/>
  <c r="G77" i="6" s="1"/>
  <c r="F35" i="6"/>
  <c r="F34" i="6"/>
  <c r="D81" i="7"/>
  <c r="G37" i="7"/>
  <c r="G79" i="6"/>
  <c r="G35" i="6"/>
  <c r="G34" i="6"/>
  <c r="D81" i="6"/>
  <c r="G37" i="6"/>
  <c r="F79" i="5"/>
  <c r="F78" i="5"/>
  <c r="F77" i="5"/>
  <c r="E38" i="5"/>
  <c r="D80" i="5"/>
  <c r="D71" i="5"/>
  <c r="F71" i="5" s="1"/>
  <c r="D70" i="5"/>
  <c r="F70" i="5" s="1"/>
  <c r="G61" i="5"/>
  <c r="G62" i="5"/>
  <c r="G63" i="5"/>
  <c r="F61" i="5"/>
  <c r="F62" i="5"/>
  <c r="F63" i="5"/>
  <c r="E61" i="5"/>
  <c r="E62" i="5"/>
  <c r="E63" i="5"/>
  <c r="D63" i="5"/>
  <c r="D62" i="5"/>
  <c r="D61" i="5"/>
  <c r="E36" i="5"/>
  <c r="G36" i="5" s="1"/>
  <c r="E35" i="5"/>
  <c r="G35" i="5" s="1"/>
  <c r="E37" i="5"/>
  <c r="G37" i="5" s="1"/>
  <c r="E36" i="4"/>
  <c r="F36" i="4" s="1"/>
  <c r="D69" i="5"/>
  <c r="F69" i="5" s="1"/>
  <c r="D60" i="5"/>
  <c r="E60" i="5"/>
  <c r="F60" i="5"/>
  <c r="G60" i="5"/>
  <c r="D64" i="5"/>
  <c r="E64" i="5"/>
  <c r="F64" i="5"/>
  <c r="G64" i="5"/>
  <c r="E33" i="5"/>
  <c r="E34" i="5"/>
  <c r="D77" i="5" s="1"/>
  <c r="F68" i="4"/>
  <c r="D62" i="4"/>
  <c r="F62" i="4" s="1"/>
  <c r="F69" i="4" s="1"/>
  <c r="G55" i="4"/>
  <c r="G56" i="4"/>
  <c r="G57" i="4"/>
  <c r="F55" i="4"/>
  <c r="F56" i="4"/>
  <c r="F57" i="4"/>
  <c r="E55" i="4"/>
  <c r="E56" i="4"/>
  <c r="E57" i="4"/>
  <c r="D57" i="4"/>
  <c r="D56" i="4"/>
  <c r="D55" i="4"/>
  <c r="E37" i="4"/>
  <c r="D69" i="4" s="1"/>
  <c r="E34" i="4"/>
  <c r="G80" i="6" l="1"/>
  <c r="D84" i="6" s="1"/>
  <c r="E79" i="5"/>
  <c r="E78" i="5"/>
  <c r="F80" i="5"/>
  <c r="E80" i="5"/>
  <c r="D78" i="5"/>
  <c r="E68" i="4"/>
  <c r="D79" i="5"/>
  <c r="G79" i="5" s="1"/>
  <c r="G36" i="4"/>
  <c r="E69" i="4"/>
  <c r="G69" i="4" s="1"/>
  <c r="D73" i="4" s="1"/>
  <c r="F37" i="5"/>
  <c r="F35" i="5"/>
  <c r="F36" i="5"/>
  <c r="G34" i="5"/>
  <c r="F34" i="5"/>
  <c r="E77" i="5"/>
  <c r="G77" i="5" s="1"/>
  <c r="D81" i="5"/>
  <c r="D70" i="4"/>
  <c r="G78" i="5" l="1"/>
  <c r="G80" i="5"/>
  <c r="D84" i="5" s="1"/>
  <c r="E35" i="4"/>
  <c r="D24" i="2"/>
  <c r="B2" i="1"/>
  <c r="D25" i="2"/>
  <c r="F35" i="4" l="1"/>
  <c r="G35" i="4"/>
  <c r="D68" i="4"/>
  <c r="G68"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Vertesy, Daniel</author>
  </authors>
  <commentList>
    <comment ref="B14" authorId="0" shapeId="0" xr:uid="{3ED0BEA6-C213-4AA7-AA92-BB781090CD78}">
      <text>
        <r>
          <rPr>
            <sz val="9"/>
            <color indexed="81"/>
            <rFont val="Tahoma"/>
            <family val="2"/>
            <charset val="204"/>
          </rPr>
          <t xml:space="preserve">Please use a comma (,) to separate multiple email addresses in the 'email address(es)' field. </t>
        </r>
      </text>
    </comment>
  </commentList>
</comments>
</file>

<file path=xl/sharedStrings.xml><?xml version="1.0" encoding="utf-8"?>
<sst xmlns="http://schemas.openxmlformats.org/spreadsheetml/2006/main" count="554" uniqueCount="125">
  <si>
    <t>Contacts</t>
  </si>
  <si>
    <t>Indicate here primary point of contact for this questionnaire, to be used for eventual follow-up to the ICT Price basket questionnaire.</t>
  </si>
  <si>
    <t>Prefix (Mr, Ms, etc.)</t>
  </si>
  <si>
    <t>First name</t>
  </si>
  <si>
    <t>Last name</t>
  </si>
  <si>
    <t>Title</t>
  </si>
  <si>
    <t>Organization</t>
  </si>
  <si>
    <t>Phone</t>
  </si>
  <si>
    <t>Recipient email address(es)</t>
  </si>
  <si>
    <t>The next pages request data for prices in force in February 2026</t>
  </si>
  <si>
    <r>
      <rPr>
        <b/>
        <sz val="10"/>
        <color theme="4"/>
        <rFont val="Aptos Narrow"/>
        <family val="2"/>
        <scheme val="minor"/>
      </rPr>
      <t xml:space="preserve">Market research: </t>
    </r>
    <r>
      <rPr>
        <sz val="10"/>
        <color theme="4"/>
        <rFont val="Aptos Narrow"/>
        <family val="2"/>
        <scheme val="minor"/>
      </rPr>
      <t>Before entering any data in the questionnaire, please make sure you have selected the</t>
    </r>
    <r>
      <rPr>
        <b/>
        <sz val="10"/>
        <color theme="4"/>
        <rFont val="Aptos Narrow"/>
        <family val="2"/>
        <scheme val="minor"/>
      </rPr>
      <t xml:space="preserve"> cheapest non-promotional solution</t>
    </r>
    <r>
      <rPr>
        <sz val="10"/>
        <color theme="4"/>
        <rFont val="Aptos Narrow"/>
        <family val="2"/>
        <scheme val="minor"/>
      </rPr>
      <t xml:space="preserve"> that meets the basket requirements (both in terms of allowance and validity). 
The cheapest solution may be a single plan (taken once or more, e.g., in the case of biweekly plans), or multiple plans (addons are considered as plans).  The allowance limit can also be met by consuming (fully or partially) data, voice or SMS on a pay-as-you-go basis.  </t>
    </r>
  </si>
  <si>
    <t>Instructions</t>
  </si>
  <si>
    <t>For methodology, please refer to the ITU Price Statistics Manual</t>
  </si>
  <si>
    <r>
      <rPr>
        <b/>
        <sz val="11"/>
        <color theme="1"/>
        <rFont val="Aptos Narrow"/>
        <family val="2"/>
        <scheme val="minor"/>
      </rPr>
      <t xml:space="preserve">Name of ISP </t>
    </r>
    <r>
      <rPr>
        <sz val="11"/>
        <color theme="1"/>
        <rFont val="Aptos Narrow"/>
        <family val="2"/>
        <scheme val="minor"/>
      </rPr>
      <t xml:space="preserve">
Refers to the name of the selected Internet service provider (ISP) with the largest market share (measured by the number of fixed-broadband subscriptions).</t>
    </r>
  </si>
  <si>
    <t>Notes (e.g. If the operator is different from last year).</t>
  </si>
  <si>
    <t/>
  </si>
  <si>
    <r>
      <rPr>
        <b/>
        <sz val="11"/>
        <color theme="1"/>
        <rFont val="Aptos Narrow"/>
        <family val="2"/>
        <scheme val="minor"/>
      </rPr>
      <t xml:space="preserve">Tax rate (%) 
</t>
    </r>
    <r>
      <rPr>
        <sz val="11"/>
        <color theme="1"/>
        <rFont val="Aptos Narrow"/>
        <family val="2"/>
        <scheme val="minor"/>
      </rPr>
      <t>Refers to the tax rate applicable to and included in the fixed-broadband prices.</t>
    </r>
  </si>
  <si>
    <t>Notes (e.g., any other taxes included)</t>
  </si>
  <si>
    <t>Currency (3-letter code)</t>
  </si>
  <si>
    <r>
      <t>Name of plan (in English)</t>
    </r>
    <r>
      <rPr>
        <sz val="11"/>
        <color theme="1"/>
        <rFont val="Aptos Narrow"/>
        <family val="2"/>
        <scheme val="minor"/>
      </rPr>
      <t xml:space="preserve"> 
Refers to the name of the selected fixed-broadband subscription plan in English language for which prices and metadata are collected</t>
    </r>
  </si>
  <si>
    <t>Name of plan in original language</t>
  </si>
  <si>
    <r>
      <rPr>
        <b/>
        <sz val="11"/>
        <color theme="1"/>
        <rFont val="Aptos Narrow"/>
        <family val="2"/>
        <scheme val="minor"/>
      </rPr>
      <t xml:space="preserve">Link </t>
    </r>
    <r>
      <rPr>
        <sz val="11"/>
        <color theme="1"/>
        <rFont val="Aptos Narrow"/>
        <family val="2"/>
        <scheme val="minor"/>
      </rPr>
      <t xml:space="preserve">to the website with information about the plan </t>
    </r>
  </si>
  <si>
    <r>
      <rPr>
        <b/>
        <sz val="11"/>
        <color theme="1"/>
        <rFont val="Aptos Narrow"/>
        <family val="2"/>
        <scheme val="minor"/>
      </rPr>
      <t>Charge: one-off connection [upfront charge]</t>
    </r>
    <r>
      <rPr>
        <sz val="11"/>
        <color theme="1"/>
        <rFont val="Aptos Narrow"/>
        <family val="2"/>
        <scheme val="minor"/>
      </rPr>
      <t xml:space="preserve">
Refers to the initial, one-time charge for a new fixed-broadband Internet connection. Refundable deposits should not be counted. Taxes should be included. If not included, it should be specified in a note including the applicable tax rate.</t>
    </r>
  </si>
  <si>
    <r>
      <rPr>
        <b/>
        <sz val="11"/>
        <color theme="1"/>
        <rFont val="Aptos Narrow"/>
        <family val="2"/>
        <scheme val="minor"/>
      </rPr>
      <t>Connection Technology (Ftth/p, DSL, fixed wireless)</t>
    </r>
    <r>
      <rPr>
        <sz val="11"/>
        <color theme="1"/>
        <rFont val="Aptos Narrow"/>
        <family val="2"/>
        <scheme val="minor"/>
      </rPr>
      <t xml:space="preserve">
Refers to the type of technology used (e.g. DSL, cable, FTTH, fixed wireless, etc.) for the selected plan.</t>
    </r>
  </si>
  <si>
    <r>
      <t xml:space="preserve">Data included (GB)
</t>
    </r>
    <r>
      <rPr>
        <sz val="11"/>
        <color theme="1"/>
        <rFont val="Aptos Narrow"/>
        <family val="2"/>
        <scheme val="minor"/>
      </rPr>
      <t>Refers to the maximum amount of Internet data, in gigabytes (GB), included in the selected plan. If the selected plan includes unlimited data, leave this field blank and enter "yes" in the field below</t>
    </r>
  </si>
  <si>
    <t xml:space="preserve">   Unlimited data included (unlimited?)</t>
  </si>
  <si>
    <t xml:space="preserve">   Throttling threshold</t>
  </si>
  <si>
    <r>
      <rPr>
        <b/>
        <i/>
        <sz val="11"/>
        <color theme="1"/>
        <rFont val="Aptos Narrow"/>
        <family val="2"/>
        <scheme val="minor"/>
      </rPr>
      <t xml:space="preserve">Plan notes </t>
    </r>
    <r>
      <rPr>
        <i/>
        <sz val="11"/>
        <color theme="1"/>
        <rFont val="Aptos Narrow"/>
        <family val="2"/>
        <scheme val="minor"/>
      </rPr>
      <t>(e.g. limitation, fair usage policy, if this plan includes combination of allowances, etc..)</t>
    </r>
  </si>
  <si>
    <t>Data included (GB)</t>
  </si>
  <si>
    <t>Calculated total price</t>
  </si>
  <si>
    <r>
      <rPr>
        <b/>
        <sz val="11"/>
        <color theme="1"/>
        <rFont val="Aptos Narrow"/>
        <family val="2"/>
        <scheme val="minor"/>
      </rPr>
      <t xml:space="preserve">Commitment period length (in months) </t>
    </r>
    <r>
      <rPr>
        <sz val="11"/>
        <color theme="1"/>
        <rFont val="Aptos Narrow"/>
        <family val="2"/>
        <scheme val="minor"/>
      </rPr>
      <t xml:space="preserve">
Refers to the commitment period for the selected plan.</t>
    </r>
  </si>
  <si>
    <t>Summary</t>
  </si>
  <si>
    <t>Fixed broadband basket (5GB)</t>
  </si>
  <si>
    <r>
      <rPr>
        <b/>
        <sz val="11"/>
        <color theme="1"/>
        <rFont val="Aptos Narrow"/>
        <family val="2"/>
        <scheme val="minor"/>
      </rPr>
      <t xml:space="preserve">Charge: recurrent monthly plan price 
</t>
    </r>
    <r>
      <rPr>
        <sz val="11"/>
        <color theme="1"/>
        <rFont val="Aptos Narrow"/>
        <family val="2"/>
        <scheme val="minor"/>
      </rPr>
      <t>Refers to the monthly subscription charge for the selected plan. Taxes should be included.</t>
    </r>
  </si>
  <si>
    <t>Advertised download speed (Mbit/s)</t>
  </si>
  <si>
    <t>Data-only mobile broadband basket (5GB)</t>
  </si>
  <si>
    <r>
      <rPr>
        <b/>
        <sz val="11"/>
        <color theme="1"/>
        <rFont val="Aptos Narrow"/>
        <family val="2"/>
        <scheme val="minor"/>
      </rPr>
      <t>Name of Operator</t>
    </r>
    <r>
      <rPr>
        <sz val="11"/>
        <color theme="1"/>
        <rFont val="Aptos Narrow"/>
        <family val="2"/>
        <scheme val="minor"/>
      </rPr>
      <t xml:space="preserve">
Refers to the name of the selected operator with the largest market share (measured by the number of mobile-cellular subscriptions) for which prices are collected.</t>
    </r>
  </si>
  <si>
    <r>
      <rPr>
        <b/>
        <sz val="11"/>
        <color theme="1"/>
        <rFont val="Aptos Narrow"/>
        <family val="2"/>
        <scheme val="minor"/>
      </rPr>
      <t xml:space="preserve">Tax rate (%)
</t>
    </r>
    <r>
      <rPr>
        <sz val="11"/>
        <color theme="1"/>
        <rFont val="Aptos Narrow"/>
        <family val="2"/>
        <scheme val="minor"/>
      </rPr>
      <t>Refers to the tax rate applicable to and included in the mobile-broadband prices.</t>
    </r>
  </si>
  <si>
    <r>
      <rPr>
        <b/>
        <i/>
        <sz val="11"/>
        <color theme="1"/>
        <rFont val="Aptos Narrow"/>
        <family val="2"/>
        <scheme val="minor"/>
      </rPr>
      <t>Notes</t>
    </r>
    <r>
      <rPr>
        <i/>
        <sz val="11"/>
        <color theme="1"/>
        <rFont val="Aptos Narrow"/>
        <family val="2"/>
        <scheme val="minor"/>
      </rPr>
      <t xml:space="preserve">
(Please add any additional notes, e.g. in case different tax rates apply to voice and data services, please provide an explanation here.)</t>
    </r>
  </si>
  <si>
    <t>blue = enter your values here</t>
  </si>
  <si>
    <t>Mobile baskets - General</t>
  </si>
  <si>
    <t>Prepaid or postpaid?</t>
  </si>
  <si>
    <t>Step 1: Enter data for Plan 1</t>
  </si>
  <si>
    <t>Please enter relevant metadata for the selected Plan 1 offered by the operator selected. 
The details entered here should correspond to a specific plan, as marketed by the operator. You will have the opportunity to enter additional plans (e.g., add-ons) in step 3. 	
- Compose your own bundle: in case the operator offers user-specified prepaid bundles that have a price based on a pre-selected the amount of allowance consumed, please enter the price and allowances corresponding to the selection. This will be considered as a single Plan 1.
- Pay-as-you-go: The rates entered here will allow you to consume allowance on a PAYG basis. (Consumed quantities will be entered in Step 4.) Pay-as-you-go rates can only be defined for Plan 1. 	
- Multiplier: by default, Plan 1 is taken one time for this basket. In case your selected solution requires taking it more than once (e.g., because Plan 1 has a daily, weekly, etc. validity period, or has insufficient allowance), you should indicate here the number of times the plan should be taken (provided that it is allowed by the operator's T&amp;Cs). 	
- Taxes should be included in the prices. 	
- Previous year's values: values from previous year are shown here as for reference for Plan 1 only. Please note the current IPB questionnaire 2026 is based on the newly introduced Plan logic for greater clarity (the overall baskets did not change). If the 2025 entry was based on a single plan, the values can serve as reference for Plan 1 of 2026 as well. Otherwise, there is no complete correspondence, and please disregard them.</t>
  </si>
  <si>
    <t>Plan 1</t>
  </si>
  <si>
    <r>
      <rPr>
        <b/>
        <sz val="11"/>
        <color theme="1"/>
        <rFont val="Aptos Narrow"/>
        <family val="2"/>
        <scheme val="minor"/>
      </rPr>
      <t>Name of plan in English</t>
    </r>
    <r>
      <rPr>
        <sz val="11"/>
        <color theme="1"/>
        <rFont val="Aptos Narrow"/>
        <family val="2"/>
        <scheme val="minor"/>
      </rPr>
      <t xml:space="preserve">
Refers to the name of the selected plan in English language for which prices are collected.</t>
    </r>
  </si>
  <si>
    <r>
      <rPr>
        <b/>
        <sz val="11"/>
        <color theme="1"/>
        <rFont val="Aptos Narrow"/>
        <family val="2"/>
        <scheme val="minor"/>
      </rPr>
      <t xml:space="preserve">Name of plan in original language
</t>
    </r>
    <r>
      <rPr>
        <sz val="11"/>
        <color theme="1"/>
        <rFont val="Aptos Narrow"/>
        <family val="2"/>
        <scheme val="minor"/>
      </rPr>
      <t>Refers to the name of the selected plan in original language for which prices are collected.</t>
    </r>
  </si>
  <si>
    <r>
      <rPr>
        <b/>
        <sz val="11"/>
        <color theme="1"/>
        <rFont val="Aptos Narrow"/>
        <family val="2"/>
        <scheme val="minor"/>
      </rPr>
      <t xml:space="preserve">Link 
</t>
    </r>
    <r>
      <rPr>
        <sz val="11"/>
        <color theme="1"/>
        <rFont val="Aptos Narrow"/>
        <family val="2"/>
        <scheme val="minor"/>
      </rPr>
      <t>Refers to the website link of the selected plan.</t>
    </r>
  </si>
  <si>
    <r>
      <rPr>
        <b/>
        <sz val="11"/>
        <color theme="1"/>
        <rFont val="Aptos Narrow"/>
        <family val="2"/>
        <scheme val="minor"/>
      </rPr>
      <t>Charge: recurrent monthly plan price​</t>
    </r>
    <r>
      <rPr>
        <sz val="11"/>
        <color theme="1"/>
        <rFont val="Aptos Narrow"/>
        <family val="2"/>
        <scheme val="minor"/>
      </rPr>
      <t xml:space="preserve">
Refers to the price of the selected plan. Taxes should be included. If not included, it should be specified in a note including the applicable tax rate.</t>
    </r>
  </si>
  <si>
    <r>
      <rPr>
        <b/>
        <sz val="11"/>
        <color theme="1"/>
        <rFont val="Aptos Narrow"/>
        <family val="2"/>
        <scheme val="minor"/>
      </rPr>
      <t xml:space="preserve">Validity period (days)   </t>
    </r>
    <r>
      <rPr>
        <sz val="11"/>
        <color theme="1"/>
        <rFont val="Aptos Narrow"/>
        <family val="2"/>
        <scheme val="minor"/>
      </rPr>
      <t xml:space="preserve">
Refers to the validity (in number of days) of the selected plan.</t>
    </r>
  </si>
  <si>
    <r>
      <rPr>
        <b/>
        <sz val="11"/>
        <color theme="1"/>
        <rFont val="Aptos Narrow"/>
        <family val="2"/>
        <scheme val="minor"/>
      </rPr>
      <t>Commitment period length (in months)</t>
    </r>
    <r>
      <rPr>
        <sz val="11"/>
        <color theme="1"/>
        <rFont val="Aptos Narrow"/>
        <family val="2"/>
        <scheme val="minor"/>
      </rPr>
      <t xml:space="preserve">
Refers to the commitment period of the selected postpaid plan.</t>
    </r>
  </si>
  <si>
    <r>
      <rPr>
        <b/>
        <sz val="11"/>
        <color theme="1"/>
        <rFont val="Aptos Narrow"/>
        <family val="2"/>
        <scheme val="minor"/>
      </rPr>
      <t>Connection Technology (3G, 4G, 5G)</t>
    </r>
    <r>
      <rPr>
        <sz val="11"/>
        <color theme="1"/>
        <rFont val="Aptos Narrow"/>
        <family val="2"/>
        <scheme val="minor"/>
      </rPr>
      <t xml:space="preserve">
Refers to the type of technology used (e.g. UMTS, LTE) for the selected plan.</t>
    </r>
  </si>
  <si>
    <r>
      <rPr>
        <b/>
        <sz val="11"/>
        <color theme="1"/>
        <rFont val="Aptos Narrow"/>
        <family val="2"/>
        <scheme val="minor"/>
      </rPr>
      <t>Data included (GB)​</t>
    </r>
    <r>
      <rPr>
        <sz val="11"/>
        <color theme="1"/>
        <rFont val="Aptos Narrow"/>
        <family val="2"/>
        <scheme val="minor"/>
      </rPr>
      <t xml:space="preserve">
Refers to the maximum amount of Internet data, in gigabytes (GB), included in the selected plan. If the selected plan includes unlimited data, leave this field blank and enter "yes" in the field below</t>
    </r>
  </si>
  <si>
    <t xml:space="preserve">   Unlimited Data (Yes/No)</t>
  </si>
  <si>
    <r>
      <rPr>
        <b/>
        <sz val="11"/>
        <color theme="1"/>
        <rFont val="Aptos Narrow"/>
        <family val="2"/>
        <scheme val="minor"/>
      </rPr>
      <t xml:space="preserve">Pay-as-you-go rate, data per GB​
</t>
    </r>
    <r>
      <rPr>
        <sz val="11"/>
        <color theme="1"/>
        <rFont val="Aptos Narrow"/>
        <family val="2"/>
        <scheme val="minor"/>
      </rPr>
      <t>Refers to the price per additional gigabyte (GB) once the allotted limit of the selected plan is used up. Taxes should be included. If not included, it should be specified in a note including the applicable tax rate.</t>
    </r>
  </si>
  <si>
    <r>
      <rPr>
        <b/>
        <sz val="11"/>
        <color theme="1"/>
        <rFont val="Aptos Narrow"/>
        <family val="2"/>
        <scheme val="minor"/>
      </rPr>
      <t xml:space="preserve">Multiplier
</t>
    </r>
    <r>
      <rPr>
        <sz val="11"/>
        <color theme="1"/>
        <rFont val="Aptos Narrow"/>
        <family val="2"/>
        <scheme val="minor"/>
      </rPr>
      <t>Please enter here how many times you wish the selected plan to be multiplied to reach the basket requirement and/or allowance thresholds. (If blank, default value = 1)</t>
    </r>
  </si>
  <si>
    <r>
      <t xml:space="preserve">Plan 1 Notes
</t>
    </r>
    <r>
      <rPr>
        <i/>
        <sz val="11"/>
        <color theme="1"/>
        <rFont val="Aptos Narrow"/>
        <family val="2"/>
        <scheme val="minor"/>
      </rPr>
      <t>Please provide here any additional notes or information relevant to the selected plan.</t>
    </r>
  </si>
  <si>
    <t>yellow = auto-calculated fields. Do not change.</t>
  </si>
  <si>
    <r>
      <t xml:space="preserve">Additional information
</t>
    </r>
    <r>
      <rPr>
        <sz val="11"/>
        <color theme="1"/>
        <rFont val="Aptos Narrow"/>
        <family val="2"/>
        <scheme val="minor"/>
      </rPr>
      <t>Enter here any general notes on the basket-solution</t>
    </r>
  </si>
  <si>
    <t>Name of plan (x multiplier)</t>
  </si>
  <si>
    <t>Charge: recurrent monthly plan price​</t>
  </si>
  <si>
    <t>Total required: 5</t>
  </si>
  <si>
    <t>Total required: 28</t>
  </si>
  <si>
    <t>Validity period (days)</t>
  </si>
  <si>
    <t>Data included (GB)​</t>
  </si>
  <si>
    <t>The table below shows if Plan 1 (x multiplier) meets the basket requirements. If not ("insufficient" shown for at least one of the dimensions, please specify and additional plan or Pay-as-you-go consumption in Steps 3 and/or Step 4.</t>
  </si>
  <si>
    <t>Step 3: Additional plans</t>
  </si>
  <si>
    <t>Please enter relevant metadata for the selected additional Plan(s) offered by the same operator that was used for Plan 1. 
- Multiplier: by default, each additional plan is taken one time. In case your selected solution requires taking an additional plan more than once, please update the corresponding multiplier. 	
- Fields for Plans not required should be left blank.</t>
  </si>
  <si>
    <r>
      <rPr>
        <b/>
        <sz val="11"/>
        <color theme="1"/>
        <rFont val="Aptos Narrow"/>
        <family val="2"/>
        <scheme val="minor"/>
      </rPr>
      <t>Name of plan in English</t>
    </r>
    <r>
      <rPr>
        <sz val="11"/>
        <color theme="1"/>
        <rFont val="Aptos Narrow"/>
        <family val="2"/>
        <scheme val="minor"/>
      </rPr>
      <t xml:space="preserve">
Refers to the name of the selected plan in English language for which prices are collected.</t>
    </r>
  </si>
  <si>
    <r>
      <rPr>
        <b/>
        <sz val="11"/>
        <color theme="1"/>
        <rFont val="Aptos Narrow"/>
        <family val="2"/>
        <scheme val="minor"/>
      </rPr>
      <t xml:space="preserve">Name of plan in original language
</t>
    </r>
    <r>
      <rPr>
        <sz val="11"/>
        <color theme="1"/>
        <rFont val="Aptos Narrow"/>
        <family val="2"/>
        <scheme val="minor"/>
      </rPr>
      <t>Refers to the name of the selected plan in original language for which prices are collected.</t>
    </r>
  </si>
  <si>
    <r>
      <rPr>
        <b/>
        <sz val="11"/>
        <color theme="1"/>
        <rFont val="Aptos Narrow"/>
        <family val="2"/>
        <scheme val="minor"/>
      </rPr>
      <t xml:space="preserve">Link 
</t>
    </r>
    <r>
      <rPr>
        <sz val="11"/>
        <color theme="1"/>
        <rFont val="Aptos Narrow"/>
        <family val="2"/>
        <scheme val="minor"/>
      </rPr>
      <t>Refers to the website link of the selected plan.</t>
    </r>
  </si>
  <si>
    <r>
      <rPr>
        <b/>
        <sz val="11"/>
        <color theme="1"/>
        <rFont val="Aptos Narrow"/>
        <family val="2"/>
        <scheme val="minor"/>
      </rPr>
      <t>Charge: recurrent monthly plan price​</t>
    </r>
    <r>
      <rPr>
        <sz val="11"/>
        <color theme="1"/>
        <rFont val="Aptos Narrow"/>
        <family val="2"/>
        <scheme val="minor"/>
      </rPr>
      <t xml:space="preserve">
Refers to the price of the selected plan. Taxes should be included. If not included, it should be specified in a note including the applicable tax rate.</t>
    </r>
  </si>
  <si>
    <r>
      <rPr>
        <b/>
        <sz val="11"/>
        <color theme="1"/>
        <rFont val="Aptos Narrow"/>
        <family val="2"/>
        <scheme val="minor"/>
      </rPr>
      <t xml:space="preserve">Validity period (days)   </t>
    </r>
    <r>
      <rPr>
        <sz val="11"/>
        <color theme="1"/>
        <rFont val="Aptos Narrow"/>
        <family val="2"/>
        <scheme val="minor"/>
      </rPr>
      <t xml:space="preserve">
Refers to the validity (in number of days) of the selected plan.</t>
    </r>
  </si>
  <si>
    <r>
      <rPr>
        <b/>
        <sz val="11"/>
        <color theme="1"/>
        <rFont val="Aptos Narrow"/>
        <family val="2"/>
        <scheme val="minor"/>
      </rPr>
      <t>Commitment period length (in months)</t>
    </r>
    <r>
      <rPr>
        <sz val="11"/>
        <color theme="1"/>
        <rFont val="Aptos Narrow"/>
        <family val="2"/>
        <scheme val="minor"/>
      </rPr>
      <t xml:space="preserve">
Refers to the commitment period of the selected postpaid plan.</t>
    </r>
  </si>
  <si>
    <r>
      <rPr>
        <b/>
        <sz val="11"/>
        <color theme="1"/>
        <rFont val="Aptos Narrow"/>
        <family val="2"/>
        <scheme val="minor"/>
      </rPr>
      <t>Connection Technology (3G, 4G, 5G)</t>
    </r>
    <r>
      <rPr>
        <sz val="11"/>
        <color theme="1"/>
        <rFont val="Aptos Narrow"/>
        <family val="2"/>
        <scheme val="minor"/>
      </rPr>
      <t xml:space="preserve">
Refers to the type of technology used (e.g. UMTS, LTE) for the selected plan.</t>
    </r>
  </si>
  <si>
    <r>
      <rPr>
        <b/>
        <sz val="11"/>
        <color theme="1"/>
        <rFont val="Aptos Narrow"/>
        <family val="2"/>
        <scheme val="minor"/>
      </rPr>
      <t>Data included (GB)​</t>
    </r>
    <r>
      <rPr>
        <sz val="11"/>
        <color theme="1"/>
        <rFont val="Aptos Narrow"/>
        <family val="2"/>
        <scheme val="minor"/>
      </rPr>
      <t xml:space="preserve">
Refers to the maximum amount of Internet data, in gigabytes (GB), included in the selected plan. If the selected plan includes unlimited data, leave this field blank and enter "yes" in the field below</t>
    </r>
  </si>
  <si>
    <r>
      <rPr>
        <b/>
        <sz val="11"/>
        <color theme="1"/>
        <rFont val="Aptos Narrow"/>
        <family val="2"/>
        <scheme val="minor"/>
      </rPr>
      <t xml:space="preserve">Multiplier
</t>
    </r>
    <r>
      <rPr>
        <sz val="11"/>
        <color theme="1"/>
        <rFont val="Aptos Narrow"/>
        <family val="2"/>
        <scheme val="minor"/>
      </rPr>
      <t>Please enter here how many times you wish the selected plan to be multiplied to reach the basket requirement and/or allowance thresholds. (If blank, default value = 1)</t>
    </r>
  </si>
  <si>
    <r>
      <t xml:space="preserve">Plan Notes
</t>
    </r>
    <r>
      <rPr>
        <i/>
        <sz val="11"/>
        <color theme="1"/>
        <rFont val="Aptos Narrow"/>
        <family val="2"/>
        <scheme val="minor"/>
      </rPr>
      <t>Please provide here any additional notes or information relevant to the selected plan.</t>
    </r>
  </si>
  <si>
    <t>Plan 2</t>
  </si>
  <si>
    <t>Plan 3</t>
  </si>
  <si>
    <t>Plan 4</t>
  </si>
  <si>
    <t>Plan 5</t>
  </si>
  <si>
    <t>Additional Plan details</t>
  </si>
  <si>
    <t>Step 4: Pay-as-you-go consumption</t>
  </si>
  <si>
    <t>Step 2: Review (based on Plan 1)</t>
  </si>
  <si>
    <t>Additional Plans - summary</t>
  </si>
  <si>
    <t>Charges (plan charge x multiplier)</t>
  </si>
  <si>
    <t>Enter here the amount of data consumed on a pay-as-you-go basis to meet the minimum basket requirement.   	
 - The PAYG unit rates are auto-filled from Plan 1 (indicator 'pay-as-you-go rate, data per GB'). If it is blank or wrong, please go back to Step 1 and enter the correct value. 	
 - The ‘Quantity required to meet basket’ is auto-calculated based on Plan 1 information shown in Step 2 (add-ons entered are not taken into consideration). Please adjust as necessary.  	
 - Total PAYG price is automatically calculated based on the rates and quantity consumed.</t>
  </si>
  <si>
    <t>Quantity consumed on PAYG basis</t>
  </si>
  <si>
    <t>Total PAYG Price</t>
  </si>
  <si>
    <t>PAYG rate (per unit), as per Plan 1</t>
  </si>
  <si>
    <t>Step 5: Final basket summary</t>
  </si>
  <si>
    <t>As a final step, please review the basket summary below, which shows the results calculated subtotal and total values based on your inputs. The total basket price from 2025, where available, is provided for reference. 
 - Important: ITU has made best efforts to cover a wide range of possible solutions, however, it is still possible that the auto-calculated values differ from your calculations. Should that happen, please enter your intended calculation details in the additional information field, and the ITU team will reach out to you during the validation stage.  
 - Kindly note that the total value will be verified against the rules (incl. validity period and restrictions) and if necessary, updated by ITU based on the information you provided.  
 - Errors due to revised solution: If, during data entry, details were entered for elements (e.g., pay-as-you-go consumptions, additional plans) that were eventually not considered in your final solution, please make sure to go back to the relevant pages and delete all the data that is no longer needed for pay-as-you go consumption or additional plans to avoid erroneous calculations and confusion during data validation.</t>
  </si>
  <si>
    <t>Summary - Calculated prices and allowances</t>
  </si>
  <si>
    <t>Additional plans</t>
  </si>
  <si>
    <t>PAYG</t>
  </si>
  <si>
    <t>Basket total</t>
  </si>
  <si>
    <t>Basket required</t>
  </si>
  <si>
    <t xml:space="preserve">Calculated total price </t>
  </si>
  <si>
    <t>Calculated total basket price (in selected currency)</t>
  </si>
  <si>
    <r>
      <t xml:space="preserve">Additional information </t>
    </r>
    <r>
      <rPr>
        <sz val="11"/>
        <color theme="1"/>
        <rFont val="Aptos Narrow"/>
        <family val="2"/>
        <scheme val="minor"/>
      </rPr>
      <t>(add here intended basket total or other notes)</t>
    </r>
  </si>
  <si>
    <r>
      <rPr>
        <b/>
        <sz val="11"/>
        <color theme="1"/>
        <rFont val="Aptos Narrow"/>
        <family val="2"/>
        <scheme val="minor"/>
      </rPr>
      <t xml:space="preserve">Pay-as-you-go rate, data per GB​
</t>
    </r>
    <r>
      <rPr>
        <sz val="11"/>
        <color theme="1"/>
        <rFont val="Aptos Narrow"/>
        <family val="2"/>
        <scheme val="minor"/>
      </rPr>
      <t>Refers to the price per additional gigabyte (GB) once the allotted limit of the selected plan is used up. Taxes should be included. If not included, it should be specified in a note including the applicable tax rate.</t>
    </r>
  </si>
  <si>
    <r>
      <rPr>
        <b/>
        <sz val="11"/>
        <color theme="1"/>
        <rFont val="Aptos Narrow"/>
        <family val="2"/>
        <scheme val="minor"/>
      </rPr>
      <t xml:space="preserve">Voice included (minutes)
</t>
    </r>
    <r>
      <rPr>
        <sz val="11"/>
        <color theme="1"/>
        <rFont val="Aptos Narrow"/>
        <family val="2"/>
        <scheme val="minor"/>
      </rPr>
      <t>Refers to the maximum number of voice minutes included in the selected plan that can be consumed within the given validity period. If the selected plan includes unlimited minutes, leave this field blank and enter "Yes" in the field below.</t>
    </r>
  </si>
  <si>
    <t xml:space="preserve">   Unlimited minutes (Yes/No)</t>
  </si>
  <si>
    <r>
      <rPr>
        <b/>
        <sz val="11"/>
        <color theme="1"/>
        <rFont val="Aptos Narrow"/>
        <family val="2"/>
        <scheme val="minor"/>
      </rPr>
      <t xml:space="preserve">SMS included (# SMS) </t>
    </r>
    <r>
      <rPr>
        <sz val="11"/>
        <color theme="1"/>
        <rFont val="Aptos Narrow"/>
        <family val="2"/>
        <scheme val="minor"/>
      </rPr>
      <t xml:space="preserve">
Refers to the maximum number of SMS included in the selected plan that can be consumed within the given validity period. If the selected plan includes unlimited sms, leave this field blank and enter "Yes" in the field below,</t>
    </r>
  </si>
  <si>
    <t xml:space="preserve">   Unlimited SMS (Yes/No)</t>
  </si>
  <si>
    <r>
      <rPr>
        <b/>
        <sz val="11"/>
        <color theme="1"/>
        <rFont val="Aptos Narrow"/>
        <family val="2"/>
        <scheme val="minor"/>
      </rPr>
      <t>Pay-as-you-go rate, voice, on-net, per minute​</t>
    </r>
    <r>
      <rPr>
        <sz val="11"/>
        <color theme="1"/>
        <rFont val="Aptos Narrow"/>
        <family val="2"/>
        <scheme val="minor"/>
      </rPr>
      <t xml:space="preserve">
Refers to the price per additional voice minute once the allotted limit of the selected plan is used up. Taxes should be included. If not included, it should be specified in a note including the applicable tax rate.</t>
    </r>
  </si>
  <si>
    <r>
      <rPr>
        <b/>
        <sz val="11"/>
        <color theme="1"/>
        <rFont val="Aptos Narrow"/>
        <family val="2"/>
        <scheme val="minor"/>
      </rPr>
      <t>Pay-as-you-go rate, SMS, on-net (per SMS)</t>
    </r>
    <r>
      <rPr>
        <sz val="11"/>
        <color theme="1"/>
        <rFont val="Aptos Narrow"/>
        <family val="2"/>
        <scheme val="minor"/>
      </rPr>
      <t xml:space="preserve">
Refers to the price per additional SMS once the allotted limit of the selected plan is used up. Taxes should be included. If not included, it should be specified in a note including the applicable tax rate.</t>
    </r>
  </si>
  <si>
    <t>Still remaining</t>
  </si>
  <si>
    <t>Sufficient?</t>
  </si>
  <si>
    <t>Minutes included</t>
  </si>
  <si>
    <t>SMS included</t>
  </si>
  <si>
    <t>Total required: 70</t>
  </si>
  <si>
    <t>Total required: 1</t>
  </si>
  <si>
    <t>Total required: 50</t>
  </si>
  <si>
    <t>Voice included (minutes)</t>
  </si>
  <si>
    <t>Voice included (mins)</t>
  </si>
  <si>
    <t>SMS included (SMS)</t>
  </si>
  <si>
    <t>Plan 1 (x multiplier)</t>
  </si>
  <si>
    <t>Total required: 140</t>
  </si>
  <si>
    <t>Total required: 2</t>
  </si>
  <si>
    <t>Mobile data- and voice high-consumption basket (5 GB + 140 min + 20 SMS)</t>
  </si>
  <si>
    <t>Mobile data- and voice low-consumption basket (1 GB + 70 min + 50 SMS)</t>
  </si>
  <si>
    <t>Mobile data- and voice high-consumption basket (2 GB + 140 min + 70 SMS)  [OLD basket]</t>
  </si>
  <si>
    <r>
      <t xml:space="preserve">Previous year's basket solution
</t>
    </r>
    <r>
      <rPr>
        <sz val="11"/>
        <color theme="1"/>
        <rFont val="Aptos Narrow"/>
        <family val="2"/>
        <scheme val="minor"/>
      </rPr>
      <t>For reference only; Please note that this includes eventual add-on(s). The purpose of this is to help you with the selection of plan(s) this year):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</si>
</sst>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sz val="10"/>
      <color theme="4"/>
      <name val="Aptos Narrow"/>
      <family val="2"/>
      <scheme val="minor"/>
    </font>
    <font>
      <sz val="9"/>
      <color indexed="81"/>
      <name val="Tahoma"/>
      <family val="2"/>
      <charset val="204"/>
    </font>
    <font>
      <b/>
      <sz val="14"/>
      <color theme="1"/>
      <name val="Aptos Narrow"/>
      <family val="2"/>
      <scheme val="minor"/>
    </font>
    <font>
      <b/>
      <sz val="16"/>
      <color theme="1"/>
      <name val="Aptos Narrow"/>
      <family val="2"/>
      <scheme val="minor"/>
    </font>
    <font>
      <sz val="11"/>
      <color theme="1" tint="0.499984740745262"/>
      <name val="Aptos Narrow"/>
      <family val="2"/>
      <scheme val="minor"/>
    </font>
    <font>
      <b/>
      <sz val="10"/>
      <color theme="4"/>
      <name val="Aptos Narrow"/>
      <family val="2"/>
      <scheme val="minor"/>
    </font>
    <font>
      <i/>
      <sz val="11"/>
      <color theme="1"/>
      <name val="Aptos Narrow"/>
      <family val="2"/>
      <scheme val="minor"/>
    </font>
    <font>
      <b/>
      <i/>
      <sz val="11"/>
      <color theme="1"/>
      <name val="Aptos Narrow"/>
      <family val="2"/>
      <scheme val="minor"/>
    </font>
    <font>
      <b/>
      <sz val="11"/>
      <name val="Aptos Narrow"/>
      <family val="2"/>
      <scheme val="minor"/>
    </font>
    <font>
      <sz val="11"/>
      <name val="Aptos Narrow"/>
      <family val="2"/>
      <scheme val="minor"/>
    </font>
    <font>
      <b/>
      <sz val="16"/>
      <name val="Aptos Narrow"/>
      <family val="2"/>
      <scheme val="minor"/>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9"/>
        <bgColor indexed="64"/>
      </patternFill>
    </fill>
    <fill>
      <patternFill patternType="solid">
        <fgColor theme="1" tint="0.499984740745262"/>
        <bgColor indexed="64"/>
      </patternFill>
    </fill>
    <fill>
      <patternFill patternType="solid">
        <fgColor rgb="FF92D050"/>
        <bgColor indexed="64"/>
      </patternFill>
    </fill>
    <fill>
      <patternFill patternType="solid">
        <fgColor theme="6" tint="0.79998168889431442"/>
        <bgColor indexed="64"/>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rgb="FF40AEE0"/>
      </left>
      <right style="thin">
        <color rgb="FF40AEE0"/>
      </right>
      <top style="thin">
        <color rgb="FF40AEE0"/>
      </top>
      <bottom style="thin">
        <color rgb="FF40AEE0"/>
      </bottom>
      <diagonal/>
    </border>
    <border>
      <left/>
      <right style="thin">
        <color theme="0"/>
      </right>
      <top/>
      <bottom style="thin">
        <color indexed="64"/>
      </bottom>
      <diagonal/>
    </border>
    <border>
      <left style="thin">
        <color theme="0"/>
      </left>
      <right style="thin">
        <color theme="0"/>
      </right>
      <top/>
      <bottom style="thin">
        <color indexed="64"/>
      </bottom>
      <diagonal/>
    </border>
    <border>
      <left style="thin">
        <color theme="0"/>
      </left>
      <right/>
      <top/>
      <bottom style="thin">
        <color indexed="64"/>
      </bottom>
      <diagonal/>
    </border>
    <border>
      <left/>
      <right style="thin">
        <color theme="0"/>
      </right>
      <top style="thin">
        <color indexed="64"/>
      </top>
      <bottom style="thin">
        <color indexed="64"/>
      </bottom>
      <diagonal/>
    </border>
    <border>
      <left style="thin">
        <color theme="0"/>
      </left>
      <right/>
      <top/>
      <bottom/>
      <diagonal/>
    </border>
    <border>
      <left style="thin">
        <color theme="0"/>
      </left>
      <right style="thin">
        <color theme="0"/>
      </right>
      <top style="thin">
        <color indexed="64"/>
      </top>
      <bottom style="thin">
        <color indexed="64"/>
      </bottom>
      <diagonal/>
    </border>
    <border>
      <left/>
      <right style="thin">
        <color theme="0"/>
      </right>
      <top/>
      <bottom/>
      <diagonal/>
    </border>
  </borders>
  <cellStyleXfs count="1">
    <xf numFmtId="0" fontId="0" fillId="0" borderId="0"/>
  </cellStyleXfs>
  <cellXfs count="75">
    <xf numFmtId="0" fontId="0" fillId="0" borderId="0" xfId="0"/>
    <xf numFmtId="0" fontId="2" fillId="0" borderId="0" xfId="0" applyFont="1"/>
    <xf numFmtId="0" fontId="7" fillId="2" borderId="0" xfId="0" applyFont="1" applyFill="1"/>
    <xf numFmtId="0" fontId="2" fillId="2" borderId="0" xfId="0" applyFont="1" applyFill="1"/>
    <xf numFmtId="0" fontId="0" fillId="2" borderId="0" xfId="0" applyFill="1"/>
    <xf numFmtId="0" fontId="4" fillId="2" borderId="0" xfId="0" applyFont="1" applyFill="1"/>
    <xf numFmtId="0" fontId="7" fillId="2" borderId="1" xfId="0" applyFont="1" applyFill="1" applyBorder="1"/>
    <xf numFmtId="0" fontId="8" fillId="2" borderId="0" xfId="0" applyFont="1" applyFill="1"/>
    <xf numFmtId="0" fontId="2" fillId="2" borderId="0" xfId="0" applyFont="1" applyFill="1" applyAlignment="1">
      <alignment horizontal="center"/>
    </xf>
    <xf numFmtId="0" fontId="0" fillId="2" borderId="1" xfId="0" applyFill="1" applyBorder="1"/>
    <xf numFmtId="0" fontId="6" fillId="2" borderId="1" xfId="0" applyFont="1" applyFill="1" applyBorder="1"/>
    <xf numFmtId="0" fontId="2" fillId="2" borderId="0" xfId="0" applyFont="1" applyFill="1" applyAlignment="1">
      <alignment wrapText="1"/>
    </xf>
    <xf numFmtId="0" fontId="2" fillId="2" borderId="0" xfId="0" applyFont="1" applyFill="1" applyAlignment="1">
      <alignment horizontal="right" wrapText="1"/>
    </xf>
    <xf numFmtId="0" fontId="2" fillId="2" borderId="0" xfId="0" applyFont="1" applyFill="1" applyAlignment="1">
      <alignment horizontal="right"/>
    </xf>
    <xf numFmtId="0" fontId="0" fillId="2" borderId="1" xfId="0" applyFill="1" applyBorder="1" applyAlignment="1">
      <alignment wrapText="1"/>
    </xf>
    <xf numFmtId="0" fontId="0" fillId="4" borderId="3" xfId="0" applyFill="1" applyBorder="1"/>
    <xf numFmtId="0" fontId="0" fillId="4" borderId="4" xfId="0" applyFill="1" applyBorder="1"/>
    <xf numFmtId="0" fontId="0" fillId="4" borderId="1" xfId="0" applyFill="1" applyBorder="1"/>
    <xf numFmtId="0" fontId="0" fillId="2" borderId="4" xfId="0" applyFill="1" applyBorder="1"/>
    <xf numFmtId="0" fontId="2" fillId="2" borderId="4" xfId="0" applyFont="1" applyFill="1" applyBorder="1"/>
    <xf numFmtId="0" fontId="6" fillId="2" borderId="0" xfId="0" applyFont="1" applyFill="1"/>
    <xf numFmtId="0" fontId="0" fillId="2" borderId="0" xfId="0" applyFill="1" applyAlignment="1">
      <alignment horizontal="center"/>
    </xf>
    <xf numFmtId="0" fontId="10" fillId="2" borderId="4" xfId="0" applyFont="1" applyFill="1" applyBorder="1"/>
    <xf numFmtId="0" fontId="0" fillId="2" borderId="4" xfId="0" applyFill="1" applyBorder="1" applyAlignment="1">
      <alignment wrapText="1"/>
    </xf>
    <xf numFmtId="0" fontId="2" fillId="2" borderId="4" xfId="0" applyFont="1" applyFill="1" applyBorder="1" applyAlignment="1">
      <alignment wrapText="1"/>
    </xf>
    <xf numFmtId="0" fontId="0" fillId="4" borderId="1" xfId="0" applyFill="1" applyBorder="1" applyAlignment="1">
      <alignment horizontal="center"/>
    </xf>
    <xf numFmtId="0" fontId="0" fillId="4" borderId="4" xfId="0" applyFill="1" applyBorder="1" applyAlignment="1">
      <alignment horizontal="center"/>
    </xf>
    <xf numFmtId="0" fontId="7" fillId="7" borderId="0" xfId="0" applyFont="1" applyFill="1"/>
    <xf numFmtId="0" fontId="0" fillId="7" borderId="0" xfId="0" applyFill="1"/>
    <xf numFmtId="0" fontId="10" fillId="2" borderId="0" xfId="0" applyFont="1" applyFill="1" applyAlignment="1">
      <alignment wrapText="1"/>
    </xf>
    <xf numFmtId="0" fontId="10" fillId="2" borderId="1" xfId="0" applyFont="1" applyFill="1" applyBorder="1" applyAlignment="1">
      <alignment wrapText="1"/>
    </xf>
    <xf numFmtId="0" fontId="14" fillId="5" borderId="0" xfId="0" applyFont="1" applyFill="1"/>
    <xf numFmtId="0" fontId="13" fillId="5" borderId="0" xfId="0" applyFont="1" applyFill="1"/>
    <xf numFmtId="0" fontId="12" fillId="2" borderId="0" xfId="0" applyFont="1" applyFill="1" applyAlignment="1">
      <alignment horizontal="left" wrapText="1"/>
    </xf>
    <xf numFmtId="0" fontId="13" fillId="8" borderId="6" xfId="0" applyFont="1" applyFill="1" applyBorder="1" applyAlignment="1">
      <alignment horizontal="right"/>
    </xf>
    <xf numFmtId="0" fontId="13" fillId="8" borderId="2" xfId="0" applyFont="1" applyFill="1" applyBorder="1"/>
    <xf numFmtId="0" fontId="13" fillId="8" borderId="0" xfId="0" applyFont="1" applyFill="1"/>
    <xf numFmtId="0" fontId="2" fillId="2" borderId="0" xfId="0" applyFont="1" applyFill="1" applyAlignment="1">
      <alignment horizontal="right" vertical="top" wrapText="1"/>
    </xf>
    <xf numFmtId="0" fontId="2" fillId="2" borderId="0" xfId="0" applyFont="1" applyFill="1" applyAlignment="1">
      <alignment horizontal="left" indent="1"/>
    </xf>
    <xf numFmtId="0" fontId="0" fillId="2" borderId="0" xfId="0" applyFill="1" applyAlignment="1">
      <alignment horizontal="left" wrapText="1" indent="1"/>
    </xf>
    <xf numFmtId="0" fontId="11" fillId="2" borderId="0" xfId="0" applyFont="1" applyFill="1" applyAlignment="1">
      <alignment horizontal="left" wrapText="1" indent="1"/>
    </xf>
    <xf numFmtId="0" fontId="1" fillId="6" borderId="0" xfId="0" applyFont="1" applyFill="1"/>
    <xf numFmtId="0" fontId="3" fillId="6" borderId="0" xfId="0" applyFont="1" applyFill="1"/>
    <xf numFmtId="0" fontId="0" fillId="0" borderId="0" xfId="0" applyAlignment="1">
      <alignment horizontal="right"/>
    </xf>
    <xf numFmtId="0" fontId="0" fillId="2" borderId="0" xfId="0" applyFill="1" applyAlignment="1">
      <alignment horizontal="center" vertical="center"/>
    </xf>
    <xf numFmtId="0" fontId="3" fillId="6" borderId="0" xfId="0" applyFont="1" applyFill="1" applyAlignment="1">
      <alignment horizontal="center" vertical="center"/>
    </xf>
    <xf numFmtId="0" fontId="0" fillId="3" borderId="7" xfId="0" applyFill="1" applyBorder="1"/>
    <xf numFmtId="0" fontId="13" fillId="8" borderId="2" xfId="0" applyFont="1" applyFill="1" applyBorder="1" applyAlignment="1">
      <alignment horizontal="center" vertical="center"/>
    </xf>
    <xf numFmtId="0" fontId="10" fillId="2" borderId="0" xfId="0" applyFont="1" applyFill="1" applyAlignment="1">
      <alignment horizontal="center"/>
    </xf>
    <xf numFmtId="0" fontId="0" fillId="2" borderId="0" xfId="0" applyFill="1" applyAlignment="1">
      <alignment horizontal="right"/>
    </xf>
    <xf numFmtId="0" fontId="0" fillId="2" borderId="0" xfId="0" applyFill="1" applyAlignment="1">
      <alignment horizontal="right" wrapText="1"/>
    </xf>
    <xf numFmtId="0" fontId="0" fillId="4" borderId="8" xfId="0" applyFill="1" applyBorder="1" applyAlignment="1">
      <alignment horizontal="center"/>
    </xf>
    <xf numFmtId="0" fontId="0" fillId="4" borderId="9" xfId="0" applyFill="1" applyBorder="1" applyAlignment="1">
      <alignment horizontal="center"/>
    </xf>
    <xf numFmtId="0" fontId="0" fillId="4" borderId="10" xfId="0" applyFill="1" applyBorder="1" applyAlignment="1">
      <alignment horizontal="center"/>
    </xf>
    <xf numFmtId="0" fontId="0" fillId="4" borderId="0" xfId="0" applyFill="1" applyAlignment="1">
      <alignment horizontal="center"/>
    </xf>
    <xf numFmtId="0" fontId="0" fillId="4" borderId="11" xfId="0" applyFill="1" applyBorder="1" applyAlignment="1">
      <alignment horizontal="center"/>
    </xf>
    <xf numFmtId="0" fontId="0" fillId="4" borderId="12" xfId="0" applyFill="1" applyBorder="1" applyAlignment="1">
      <alignment horizontal="center"/>
    </xf>
    <xf numFmtId="0" fontId="0" fillId="4" borderId="13" xfId="0" applyFill="1" applyBorder="1" applyAlignment="1">
      <alignment horizontal="center"/>
    </xf>
    <xf numFmtId="0" fontId="0" fillId="4" borderId="14" xfId="0" applyFill="1" applyBorder="1" applyAlignment="1">
      <alignment horizontal="center"/>
    </xf>
    <xf numFmtId="0" fontId="13" fillId="8" borderId="5" xfId="0" applyFont="1" applyFill="1" applyBorder="1" applyAlignment="1">
      <alignment horizontal="center" vertical="center"/>
    </xf>
    <xf numFmtId="0" fontId="0" fillId="4" borderId="2" xfId="0" applyFill="1" applyBorder="1" applyAlignment="1">
      <alignment horizontal="center"/>
    </xf>
    <xf numFmtId="0" fontId="1" fillId="5" borderId="0" xfId="0" applyFont="1" applyFill="1"/>
    <xf numFmtId="0" fontId="3" fillId="5" borderId="0" xfId="0" applyFont="1" applyFill="1"/>
    <xf numFmtId="0" fontId="3" fillId="5" borderId="0" xfId="0" applyFont="1" applyFill="1" applyAlignment="1">
      <alignment horizontal="center" vertical="center"/>
    </xf>
    <xf numFmtId="0" fontId="0" fillId="5" borderId="0" xfId="0" applyFill="1"/>
    <xf numFmtId="0" fontId="12" fillId="8" borderId="2" xfId="0" applyFont="1" applyFill="1" applyBorder="1" applyAlignment="1">
      <alignment horizontal="center" vertical="center"/>
    </xf>
    <xf numFmtId="0" fontId="2" fillId="0" borderId="0" xfId="0" applyFont="1" applyAlignment="1">
      <alignment horizontal="center"/>
    </xf>
    <xf numFmtId="0" fontId="14" fillId="6" borderId="0" xfId="0" applyFont="1" applyFill="1"/>
    <xf numFmtId="0" fontId="13" fillId="6" borderId="0" xfId="0" applyFont="1" applyFill="1"/>
    <xf numFmtId="0" fontId="0" fillId="4" borderId="2" xfId="0" applyFill="1" applyBorder="1"/>
    <xf numFmtId="0" fontId="2" fillId="2" borderId="1" xfId="0" applyFont="1" applyFill="1" applyBorder="1" applyAlignment="1">
      <alignment vertical="center"/>
    </xf>
    <xf numFmtId="0" fontId="2" fillId="2" borderId="4" xfId="0" applyFont="1" applyFill="1" applyBorder="1" applyAlignment="1">
      <alignment vertical="center"/>
    </xf>
    <xf numFmtId="0" fontId="10" fillId="2" borderId="0" xfId="0" applyFont="1" applyFill="1"/>
    <xf numFmtId="0" fontId="4" fillId="2" borderId="0" xfId="0" applyFont="1" applyFill="1" applyAlignment="1">
      <alignment horizontal="left" vertical="top" wrapText="1"/>
    </xf>
    <xf numFmtId="0" fontId="4"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ITU_colors">
      <a:dk1>
        <a:sysClr val="windowText" lastClr="000000"/>
      </a:dk1>
      <a:lt1>
        <a:sysClr val="window" lastClr="FFFFFF"/>
      </a:lt1>
      <a:dk2>
        <a:srgbClr val="44546A"/>
      </a:dk2>
      <a:lt2>
        <a:srgbClr val="E7E6E6"/>
      </a:lt2>
      <a:accent1>
        <a:srgbClr val="005EB8"/>
      </a:accent1>
      <a:accent2>
        <a:srgbClr val="F9423A"/>
      </a:accent2>
      <a:accent3>
        <a:srgbClr val="FFC72C"/>
      </a:accent3>
      <a:accent4>
        <a:srgbClr val="A4D65E"/>
      </a:accent4>
      <a:accent5>
        <a:srgbClr val="A5A5A5"/>
      </a:accent5>
      <a:accent6>
        <a:srgbClr val="00A3E0"/>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AF91D-5FBC-4B85-8ABC-11ADC35C71E7}">
  <dimension ref="B2:C23"/>
  <sheetViews>
    <sheetView tabSelected="1" workbookViewId="0"/>
  </sheetViews>
  <sheetFormatPr defaultColWidth="9.1796875" defaultRowHeight="14.5" x14ac:dyDescent="0.35"/>
  <cols>
    <col min="1" max="1" width="9.1796875" style="4"/>
    <col min="2" max="2" width="31.26953125" style="4" customWidth="1"/>
    <col min="3" max="3" width="64.1796875" style="4" bestFit="1" customWidth="1"/>
    <col min="4" max="16384" width="9.1796875" style="4"/>
  </cols>
  <sheetData>
    <row r="2" spans="2:3" ht="21" x14ac:dyDescent="0.5">
      <c r="B2" s="2" t="str">
        <f>UPPER("ITU ICT Price Basket Questionnaire 2026")</f>
        <v>ITU ICT PRICE BASKET QUESTIONNAIRE 2026</v>
      </c>
    </row>
    <row r="4" spans="2:3" ht="21" x14ac:dyDescent="0.5">
      <c r="B4" s="6" t="s">
        <v>0</v>
      </c>
      <c r="C4" s="9"/>
    </row>
    <row r="5" spans="2:3" x14ac:dyDescent="0.35">
      <c r="B5" s="5" t="s">
        <v>1</v>
      </c>
      <c r="C5" s="7"/>
    </row>
    <row r="6" spans="2:3" x14ac:dyDescent="0.35">
      <c r="B6" s="8"/>
      <c r="C6" s="8">
        <v>2026</v>
      </c>
    </row>
    <row r="7" spans="2:3" x14ac:dyDescent="0.35">
      <c r="B7" s="8"/>
      <c r="C7" s="8"/>
    </row>
    <row r="8" spans="2:3" x14ac:dyDescent="0.35">
      <c r="B8" s="70" t="s">
        <v>2</v>
      </c>
      <c r="C8" s="17"/>
    </row>
    <row r="9" spans="2:3" x14ac:dyDescent="0.35">
      <c r="B9" s="71" t="s">
        <v>3</v>
      </c>
      <c r="C9" s="16"/>
    </row>
    <row r="10" spans="2:3" x14ac:dyDescent="0.35">
      <c r="B10" s="71" t="s">
        <v>4</v>
      </c>
      <c r="C10" s="16"/>
    </row>
    <row r="11" spans="2:3" x14ac:dyDescent="0.35">
      <c r="B11" s="71" t="s">
        <v>5</v>
      </c>
      <c r="C11" s="16"/>
    </row>
    <row r="12" spans="2:3" x14ac:dyDescent="0.35">
      <c r="B12" s="71" t="s">
        <v>6</v>
      </c>
      <c r="C12" s="16"/>
    </row>
    <row r="13" spans="2:3" x14ac:dyDescent="0.35">
      <c r="B13" s="71" t="s">
        <v>7</v>
      </c>
      <c r="C13" s="16"/>
    </row>
    <row r="14" spans="2:3" x14ac:dyDescent="0.35">
      <c r="B14" s="71" t="s">
        <v>8</v>
      </c>
      <c r="C14" s="16"/>
    </row>
    <row r="17" spans="2:3" ht="18.5" x14ac:dyDescent="0.45">
      <c r="B17" s="10" t="s">
        <v>11</v>
      </c>
      <c r="C17" s="9"/>
    </row>
    <row r="18" spans="2:3" x14ac:dyDescent="0.35">
      <c r="B18" s="3" t="s">
        <v>9</v>
      </c>
    </row>
    <row r="19" spans="2:3" ht="69.75" customHeight="1" x14ac:dyDescent="0.35">
      <c r="B19" s="73" t="s">
        <v>10</v>
      </c>
      <c r="C19" s="73"/>
    </row>
    <row r="20" spans="2:3" x14ac:dyDescent="0.35">
      <c r="B20" s="3" t="s">
        <v>12</v>
      </c>
    </row>
    <row r="22" spans="2:3" x14ac:dyDescent="0.35">
      <c r="C22" s="69" t="s">
        <v>39</v>
      </c>
    </row>
    <row r="23" spans="2:3" x14ac:dyDescent="0.35">
      <c r="C23" s="36" t="s">
        <v>57</v>
      </c>
    </row>
  </sheetData>
  <mergeCells count="1">
    <mergeCell ref="B19:C19"/>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BCF2C-C40C-45FD-B10B-A82C08C770D5}">
  <dimension ref="B2:D26"/>
  <sheetViews>
    <sheetView topLeftCell="A17" workbookViewId="0"/>
  </sheetViews>
  <sheetFormatPr defaultColWidth="9.1796875" defaultRowHeight="14.5" x14ac:dyDescent="0.35"/>
  <cols>
    <col min="1" max="1" width="2.81640625" style="4" customWidth="1"/>
    <col min="2" max="2" width="75.7265625" style="4" customWidth="1"/>
    <col min="3" max="3" width="2" style="4" customWidth="1"/>
    <col min="4" max="4" width="38.81640625" style="4" customWidth="1"/>
    <col min="5" max="16384" width="9.1796875" style="4"/>
  </cols>
  <sheetData>
    <row r="2" spans="2:4" ht="21" x14ac:dyDescent="0.5">
      <c r="B2" s="27" t="s">
        <v>32</v>
      </c>
      <c r="C2" s="28"/>
      <c r="D2" s="28"/>
    </row>
    <row r="3" spans="2:4" ht="18.5" x14ac:dyDescent="0.45">
      <c r="B3" s="20"/>
      <c r="D3" s="8">
        <v>2026</v>
      </c>
    </row>
    <row r="4" spans="2:4" ht="43.5" x14ac:dyDescent="0.35">
      <c r="B4" s="14" t="s">
        <v>13</v>
      </c>
      <c r="C4" s="9"/>
      <c r="D4" s="25"/>
    </row>
    <row r="5" spans="2:4" x14ac:dyDescent="0.35">
      <c r="B5" s="22" t="s">
        <v>14</v>
      </c>
      <c r="C5" s="18"/>
      <c r="D5" s="26"/>
    </row>
    <row r="6" spans="2:4" ht="29" x14ac:dyDescent="0.35">
      <c r="B6" s="23" t="s">
        <v>16</v>
      </c>
      <c r="C6" s="18"/>
      <c r="D6" s="26"/>
    </row>
    <row r="7" spans="2:4" x14ac:dyDescent="0.35">
      <c r="B7" s="22" t="s">
        <v>17</v>
      </c>
      <c r="C7" s="18"/>
      <c r="D7" s="26"/>
    </row>
    <row r="8" spans="2:4" x14ac:dyDescent="0.35">
      <c r="B8" s="19" t="s">
        <v>18</v>
      </c>
      <c r="C8" s="18"/>
      <c r="D8" s="26"/>
    </row>
    <row r="9" spans="2:4" ht="43.5" x14ac:dyDescent="0.35">
      <c r="B9" s="24" t="s">
        <v>19</v>
      </c>
      <c r="C9" s="18"/>
      <c r="D9" s="26"/>
    </row>
    <row r="10" spans="2:4" x14ac:dyDescent="0.35">
      <c r="B10" s="19" t="s">
        <v>20</v>
      </c>
      <c r="C10" s="18"/>
      <c r="D10" s="26"/>
    </row>
    <row r="11" spans="2:4" x14ac:dyDescent="0.35">
      <c r="B11" s="23" t="s">
        <v>21</v>
      </c>
      <c r="C11" s="18"/>
      <c r="D11" s="26"/>
    </row>
    <row r="12" spans="2:4" ht="61.5" customHeight="1" x14ac:dyDescent="0.35">
      <c r="B12" s="23" t="s">
        <v>22</v>
      </c>
      <c r="C12" s="18"/>
      <c r="D12" s="26"/>
    </row>
    <row r="13" spans="2:4" ht="29" x14ac:dyDescent="0.35">
      <c r="B13" s="23" t="s">
        <v>33</v>
      </c>
      <c r="C13" s="18"/>
      <c r="D13" s="26"/>
    </row>
    <row r="14" spans="2:4" x14ac:dyDescent="0.35">
      <c r="B14" s="19" t="s">
        <v>34</v>
      </c>
      <c r="C14" s="18"/>
      <c r="D14" s="26"/>
    </row>
    <row r="15" spans="2:4" ht="29" x14ac:dyDescent="0.35">
      <c r="B15" s="23" t="s">
        <v>30</v>
      </c>
      <c r="C15" s="18"/>
      <c r="D15" s="26"/>
    </row>
    <row r="16" spans="2:4" ht="43.5" x14ac:dyDescent="0.35">
      <c r="B16" s="23" t="s">
        <v>23</v>
      </c>
      <c r="C16" s="18"/>
      <c r="D16" s="26"/>
    </row>
    <row r="17" spans="2:4" ht="58" x14ac:dyDescent="0.35">
      <c r="B17" s="24" t="s">
        <v>24</v>
      </c>
      <c r="C17" s="18"/>
      <c r="D17" s="26"/>
    </row>
    <row r="18" spans="2:4" x14ac:dyDescent="0.35">
      <c r="B18" s="19" t="s">
        <v>25</v>
      </c>
      <c r="C18" s="18"/>
      <c r="D18" s="26"/>
    </row>
    <row r="19" spans="2:4" x14ac:dyDescent="0.35">
      <c r="B19" s="18" t="s">
        <v>26</v>
      </c>
      <c r="C19" s="18"/>
      <c r="D19" s="26"/>
    </row>
    <row r="20" spans="2:4" x14ac:dyDescent="0.35">
      <c r="B20" s="22" t="s">
        <v>27</v>
      </c>
      <c r="C20" s="18"/>
      <c r="D20" s="26"/>
    </row>
    <row r="22" spans="2:4" ht="18.5" x14ac:dyDescent="0.45">
      <c r="B22" s="10" t="s">
        <v>31</v>
      </c>
      <c r="C22" s="9"/>
      <c r="D22" s="9"/>
    </row>
    <row r="23" spans="2:4" x14ac:dyDescent="0.35">
      <c r="B23" s="11" t="s">
        <v>32</v>
      </c>
      <c r="D23" s="18"/>
    </row>
    <row r="24" spans="2:4" x14ac:dyDescent="0.35">
      <c r="B24" s="12" t="s">
        <v>28</v>
      </c>
      <c r="D24" s="34">
        <f>IF(OR(LEFT(LOWER(D18),1)="y",LOWER(D18)="unlimited"),"∞ Unlimited",D17)</f>
        <v>0</v>
      </c>
    </row>
    <row r="25" spans="2:4" x14ac:dyDescent="0.35">
      <c r="B25" s="13" t="s">
        <v>29</v>
      </c>
      <c r="D25" s="35">
        <f>D13</f>
        <v>0</v>
      </c>
    </row>
    <row r="26" spans="2:4" ht="32.25" customHeight="1" x14ac:dyDescent="0.35">
      <c r="B26" s="37" t="s">
        <v>58</v>
      </c>
      <c r="D26" s="15"/>
    </row>
  </sheetData>
  <dataValidations disablePrompts="1" count="1">
    <dataValidation type="list" allowBlank="1" showInputMessage="1" showErrorMessage="1" sqref="D18" xr:uid="{F5D25C80-0AB6-4777-B2E2-594AABECE34F}">
      <formula1>"Yes,No"</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AF4E9-0548-4E14-80AA-67D07973B4CA}">
  <dimension ref="B2:H74"/>
  <sheetViews>
    <sheetView topLeftCell="A49" workbookViewId="0"/>
  </sheetViews>
  <sheetFormatPr defaultColWidth="9.1796875" defaultRowHeight="14.5" x14ac:dyDescent="0.35"/>
  <cols>
    <col min="1" max="1" width="2.81640625" style="4" customWidth="1"/>
    <col min="2" max="2" width="81.7265625" style="4" customWidth="1"/>
    <col min="3" max="3" width="1.7265625" style="4" customWidth="1"/>
    <col min="4" max="5" width="38.81640625" style="4" customWidth="1"/>
    <col min="6" max="6" width="12.1796875" style="4" customWidth="1"/>
    <col min="7" max="7" width="9.1796875" style="4" bestFit="1" customWidth="1"/>
    <col min="8" max="8" width="9.1796875" style="4" customWidth="1"/>
    <col min="9" max="16384" width="9.1796875" style="4"/>
  </cols>
  <sheetData>
    <row r="2" spans="2:8" ht="21" x14ac:dyDescent="0.5">
      <c r="B2" s="31" t="s">
        <v>40</v>
      </c>
      <c r="C2" s="32"/>
      <c r="D2" s="32"/>
      <c r="E2" s="32"/>
      <c r="F2" s="32"/>
      <c r="G2" s="32"/>
      <c r="H2" s="32"/>
    </row>
    <row r="3" spans="2:8" ht="18.5" x14ac:dyDescent="0.45">
      <c r="B3" s="20"/>
      <c r="D3" s="8">
        <v>2026</v>
      </c>
    </row>
    <row r="4" spans="2:8" ht="43.5" x14ac:dyDescent="0.35">
      <c r="B4" s="14" t="s">
        <v>36</v>
      </c>
      <c r="C4" s="9"/>
      <c r="D4" s="17"/>
    </row>
    <row r="5" spans="2:8" ht="29" x14ac:dyDescent="0.35">
      <c r="B5" s="14" t="s">
        <v>37</v>
      </c>
      <c r="C5" s="9"/>
      <c r="D5" s="17"/>
    </row>
    <row r="6" spans="2:8" ht="43.5" x14ac:dyDescent="0.35">
      <c r="B6" s="30" t="s">
        <v>38</v>
      </c>
      <c r="C6" s="9"/>
      <c r="D6" s="17"/>
    </row>
    <row r="7" spans="2:8" x14ac:dyDescent="0.35">
      <c r="B7" s="29"/>
    </row>
    <row r="8" spans="2:8" x14ac:dyDescent="0.35">
      <c r="B8" s="29"/>
    </row>
    <row r="9" spans="2:8" ht="21" x14ac:dyDescent="0.5">
      <c r="B9" s="31" t="s">
        <v>35</v>
      </c>
      <c r="C9" s="32"/>
      <c r="D9" s="32"/>
      <c r="E9" s="32"/>
      <c r="F9" s="32"/>
      <c r="G9" s="32"/>
      <c r="H9" s="32"/>
    </row>
    <row r="11" spans="2:8" x14ac:dyDescent="0.35">
      <c r="B11" s="3" t="s">
        <v>41</v>
      </c>
      <c r="D11" s="17"/>
    </row>
    <row r="12" spans="2:8" x14ac:dyDescent="0.35">
      <c r="B12" s="3" t="s">
        <v>18</v>
      </c>
      <c r="D12" s="17"/>
    </row>
    <row r="13" spans="2:8" x14ac:dyDescent="0.35">
      <c r="B13" s="3"/>
      <c r="C13" s="3"/>
      <c r="D13" s="3"/>
      <c r="E13" s="3"/>
    </row>
    <row r="14" spans="2:8" ht="43.5" x14ac:dyDescent="0.35">
      <c r="B14" s="11" t="s">
        <v>124</v>
      </c>
      <c r="C14" s="3"/>
      <c r="D14" s="3"/>
      <c r="E14" s="3"/>
    </row>
    <row r="15" spans="2:8" x14ac:dyDescent="0.35">
      <c r="B15" s="72"/>
      <c r="C15" s="3"/>
      <c r="D15" s="3"/>
      <c r="E15" s="3"/>
      <c r="F15" s="3"/>
    </row>
    <row r="16" spans="2:8" x14ac:dyDescent="0.35">
      <c r="B16" s="41" t="s">
        <v>42</v>
      </c>
      <c r="C16" s="42"/>
      <c r="D16" s="42"/>
      <c r="E16" s="42"/>
      <c r="F16" s="42"/>
      <c r="G16" s="42"/>
      <c r="H16" s="42"/>
    </row>
    <row r="17" spans="2:8" x14ac:dyDescent="0.35">
      <c r="B17" s="73" t="s">
        <v>43</v>
      </c>
      <c r="C17" s="73"/>
      <c r="D17" s="73"/>
      <c r="E17" s="73"/>
    </row>
    <row r="18" spans="2:8" x14ac:dyDescent="0.35">
      <c r="B18" s="33" t="s">
        <v>44</v>
      </c>
    </row>
    <row r="19" spans="2:8" ht="30" customHeight="1" x14ac:dyDescent="0.35">
      <c r="B19" s="39" t="s">
        <v>45</v>
      </c>
      <c r="D19" s="25"/>
    </row>
    <row r="20" spans="2:8" ht="30" customHeight="1" x14ac:dyDescent="0.35">
      <c r="B20" s="39" t="s">
        <v>46</v>
      </c>
      <c r="D20" s="25"/>
    </row>
    <row r="21" spans="2:8" ht="29" x14ac:dyDescent="0.35">
      <c r="B21" s="39" t="s">
        <v>47</v>
      </c>
      <c r="D21" s="25"/>
    </row>
    <row r="22" spans="2:8" ht="43.5" x14ac:dyDescent="0.35">
      <c r="B22" s="39" t="s">
        <v>48</v>
      </c>
      <c r="D22" s="25"/>
    </row>
    <row r="23" spans="2:8" ht="29" x14ac:dyDescent="0.35">
      <c r="B23" s="39" t="s">
        <v>49</v>
      </c>
      <c r="D23" s="25"/>
    </row>
    <row r="24" spans="2:8" ht="29" x14ac:dyDescent="0.35">
      <c r="B24" s="39" t="s">
        <v>50</v>
      </c>
      <c r="D24" s="25"/>
    </row>
    <row r="25" spans="2:8" ht="29" x14ac:dyDescent="0.35">
      <c r="B25" s="39" t="s">
        <v>51</v>
      </c>
      <c r="D25" s="25"/>
    </row>
    <row r="26" spans="2:8" ht="57" customHeight="1" x14ac:dyDescent="0.35">
      <c r="B26" s="39" t="s">
        <v>52</v>
      </c>
      <c r="D26" s="25"/>
    </row>
    <row r="27" spans="2:8" x14ac:dyDescent="0.35">
      <c r="B27" s="38" t="s">
        <v>53</v>
      </c>
      <c r="D27" s="25"/>
    </row>
    <row r="28" spans="2:8" ht="58" x14ac:dyDescent="0.35">
      <c r="B28" s="39" t="s">
        <v>54</v>
      </c>
      <c r="D28" s="25"/>
    </row>
    <row r="29" spans="2:8" ht="43.5" x14ac:dyDescent="0.35">
      <c r="B29" s="39" t="s">
        <v>55</v>
      </c>
      <c r="D29" s="25"/>
    </row>
    <row r="30" spans="2:8" ht="29" x14ac:dyDescent="0.35">
      <c r="B30" s="40" t="s">
        <v>56</v>
      </c>
      <c r="D30" s="25"/>
    </row>
    <row r="31" spans="2:8" x14ac:dyDescent="0.35">
      <c r="E31" s="44"/>
    </row>
    <row r="32" spans="2:8" x14ac:dyDescent="0.35">
      <c r="B32" s="41" t="s">
        <v>84</v>
      </c>
      <c r="C32" s="42"/>
      <c r="D32" s="42"/>
      <c r="E32" s="45"/>
      <c r="F32" s="45"/>
      <c r="G32" s="45"/>
      <c r="H32" s="45"/>
    </row>
    <row r="33" spans="2:8" ht="30" customHeight="1" x14ac:dyDescent="0.35">
      <c r="B33" s="73" t="s">
        <v>65</v>
      </c>
      <c r="C33" s="73"/>
      <c r="D33" s="73"/>
      <c r="E33" s="73"/>
      <c r="F33" s="3" t="s">
        <v>108</v>
      </c>
      <c r="G33" s="3" t="s">
        <v>109</v>
      </c>
    </row>
    <row r="34" spans="2:8" x14ac:dyDescent="0.35">
      <c r="B34" s="49" t="s">
        <v>59</v>
      </c>
      <c r="E34" s="47" t="str">
        <f>IF(D19="","",D19&amp;IF(D29="",""," x "&amp;D29))</f>
        <v/>
      </c>
    </row>
    <row r="35" spans="2:8" x14ac:dyDescent="0.35">
      <c r="B35" s="50" t="s">
        <v>64</v>
      </c>
      <c r="D35" s="48" t="s">
        <v>61</v>
      </c>
      <c r="E35" s="47">
        <f>IF(OR(LEFT(LOWER(D27),1)="y",LOWER(D27)="unlimited"),"∞ Unlimited",D26)</f>
        <v>0</v>
      </c>
      <c r="F35" s="47">
        <f>VALUE(MID(D35,FIND(":",D35)+2,2))-E35</f>
        <v>5</v>
      </c>
      <c r="G35" s="4" t="str">
        <f>IF(VALUE(E35)&lt;VALUE(MID(D35,FIND(":",D35)+2,2)),"Insufficient","OK")</f>
        <v>Insufficient</v>
      </c>
    </row>
    <row r="36" spans="2:8" x14ac:dyDescent="0.35">
      <c r="B36" s="50" t="s">
        <v>63</v>
      </c>
      <c r="D36" s="48" t="s">
        <v>62</v>
      </c>
      <c r="E36" s="47" t="str">
        <f>IF(D23="","",D23*IF(D29="",1,D29))</f>
        <v/>
      </c>
      <c r="F36" s="47" t="str">
        <f>IF(E36="","",MAX(VALUE(MID(D36,FIND(":",D36)+2,2))-E36,0))</f>
        <v/>
      </c>
      <c r="G36" s="4" t="e">
        <f>IF(VALUE(E36)&lt;VALUE(MID(D36,FIND(":",D36)+2,2)),"Missing","OK")</f>
        <v>#VALUE!</v>
      </c>
    </row>
    <row r="37" spans="2:8" x14ac:dyDescent="0.35">
      <c r="B37" s="50" t="s">
        <v>60</v>
      </c>
      <c r="E37" s="47" t="str">
        <f>IF(D22="","",D22*IF(D29="",1,E31))</f>
        <v/>
      </c>
    </row>
    <row r="39" spans="2:8" x14ac:dyDescent="0.35">
      <c r="B39" s="41" t="s">
        <v>66</v>
      </c>
      <c r="C39" s="42"/>
      <c r="D39" s="42"/>
      <c r="E39" s="45"/>
      <c r="F39" s="45"/>
      <c r="G39" s="45"/>
      <c r="H39" s="45"/>
    </row>
    <row r="40" spans="2:8" ht="45" customHeight="1" x14ac:dyDescent="0.35">
      <c r="B40" s="74" t="s">
        <v>67</v>
      </c>
      <c r="C40" s="74"/>
      <c r="D40" s="74"/>
      <c r="E40" s="74"/>
    </row>
    <row r="41" spans="2:8" x14ac:dyDescent="0.35">
      <c r="B41" s="3" t="s">
        <v>82</v>
      </c>
      <c r="D41" s="8" t="s">
        <v>78</v>
      </c>
      <c r="E41" s="8" t="s">
        <v>79</v>
      </c>
      <c r="F41" s="8" t="s">
        <v>80</v>
      </c>
      <c r="G41" s="8" t="s">
        <v>81</v>
      </c>
    </row>
    <row r="42" spans="2:8" ht="29" x14ac:dyDescent="0.35">
      <c r="B42" s="39" t="s">
        <v>68</v>
      </c>
      <c r="D42" s="25"/>
      <c r="E42" s="53" t="s">
        <v>15</v>
      </c>
      <c r="F42" s="51" t="s">
        <v>15</v>
      </c>
      <c r="G42" s="25" t="s">
        <v>15</v>
      </c>
    </row>
    <row r="43" spans="2:8" ht="29" x14ac:dyDescent="0.35">
      <c r="B43" s="39" t="s">
        <v>69</v>
      </c>
      <c r="D43" s="25"/>
      <c r="E43" s="53" t="s">
        <v>15</v>
      </c>
      <c r="F43" s="51" t="s">
        <v>15</v>
      </c>
      <c r="G43" s="25" t="s">
        <v>15</v>
      </c>
    </row>
    <row r="44" spans="2:8" ht="29" x14ac:dyDescent="0.35">
      <c r="B44" s="39" t="s">
        <v>70</v>
      </c>
      <c r="D44" s="25"/>
      <c r="E44" s="53" t="s">
        <v>15</v>
      </c>
      <c r="F44" s="51" t="s">
        <v>15</v>
      </c>
      <c r="G44" s="25" t="s">
        <v>15</v>
      </c>
    </row>
    <row r="45" spans="2:8" ht="43.5" x14ac:dyDescent="0.35">
      <c r="B45" s="39" t="s">
        <v>71</v>
      </c>
      <c r="D45" s="54"/>
      <c r="E45" s="56" t="s">
        <v>15</v>
      </c>
      <c r="F45" s="51" t="s">
        <v>15</v>
      </c>
      <c r="G45" s="25" t="s">
        <v>15</v>
      </c>
    </row>
    <row r="46" spans="2:8" ht="29" x14ac:dyDescent="0.35">
      <c r="B46" s="39" t="s">
        <v>72</v>
      </c>
      <c r="D46" s="26"/>
      <c r="E46" s="57" t="s">
        <v>15</v>
      </c>
      <c r="F46" s="51" t="s">
        <v>15</v>
      </c>
      <c r="G46" s="25" t="s">
        <v>15</v>
      </c>
    </row>
    <row r="47" spans="2:8" ht="29" x14ac:dyDescent="0.35">
      <c r="B47" s="39" t="s">
        <v>73</v>
      </c>
      <c r="D47" s="25"/>
      <c r="E47" s="52" t="s">
        <v>15</v>
      </c>
      <c r="F47" s="51" t="s">
        <v>15</v>
      </c>
      <c r="G47" s="25" t="s">
        <v>15</v>
      </c>
    </row>
    <row r="48" spans="2:8" ht="29" x14ac:dyDescent="0.35">
      <c r="B48" s="39" t="s">
        <v>74</v>
      </c>
      <c r="D48" s="25"/>
      <c r="E48" s="52" t="s">
        <v>15</v>
      </c>
      <c r="F48" s="51" t="s">
        <v>15</v>
      </c>
      <c r="G48" s="25" t="s">
        <v>15</v>
      </c>
    </row>
    <row r="49" spans="2:8" ht="43.5" x14ac:dyDescent="0.35">
      <c r="B49" s="39" t="s">
        <v>75</v>
      </c>
      <c r="D49" s="25"/>
      <c r="E49" s="52" t="s">
        <v>15</v>
      </c>
      <c r="F49" s="58" t="s">
        <v>15</v>
      </c>
      <c r="G49" s="25" t="s">
        <v>15</v>
      </c>
    </row>
    <row r="50" spans="2:8" x14ac:dyDescent="0.35">
      <c r="B50" s="38" t="s">
        <v>53</v>
      </c>
      <c r="D50" s="25"/>
      <c r="E50" s="53" t="s">
        <v>15</v>
      </c>
      <c r="F50" s="57" t="s">
        <v>15</v>
      </c>
      <c r="G50" s="25" t="s">
        <v>15</v>
      </c>
    </row>
    <row r="51" spans="2:8" ht="43.5" x14ac:dyDescent="0.35">
      <c r="B51" s="39" t="s">
        <v>76</v>
      </c>
      <c r="D51" s="25"/>
      <c r="E51" s="53" t="s">
        <v>15</v>
      </c>
      <c r="F51" s="52" t="s">
        <v>15</v>
      </c>
      <c r="G51" s="25" t="s">
        <v>15</v>
      </c>
    </row>
    <row r="52" spans="2:8" ht="29" x14ac:dyDescent="0.35">
      <c r="B52" s="40" t="s">
        <v>77</v>
      </c>
      <c r="D52" s="25"/>
      <c r="E52" s="53" t="s">
        <v>15</v>
      </c>
      <c r="F52" s="52" t="s">
        <v>15</v>
      </c>
      <c r="G52" s="25" t="s">
        <v>15</v>
      </c>
    </row>
    <row r="54" spans="2:8" x14ac:dyDescent="0.35">
      <c r="B54" s="3" t="s">
        <v>85</v>
      </c>
      <c r="D54" s="8" t="s">
        <v>78</v>
      </c>
      <c r="E54" s="8" t="s">
        <v>79</v>
      </c>
      <c r="F54" s="8" t="s">
        <v>80</v>
      </c>
      <c r="G54" s="8" t="s">
        <v>81</v>
      </c>
    </row>
    <row r="55" spans="2:8" x14ac:dyDescent="0.35">
      <c r="B55" s="49" t="s">
        <v>86</v>
      </c>
      <c r="D55" s="47" t="str">
        <f>IF(D45="","",D45*IF(D51="",1,D51))</f>
        <v/>
      </c>
      <c r="E55" s="47" t="str">
        <f>IF(E45="","",E45*IF(E51="",1,E51))</f>
        <v/>
      </c>
      <c r="F55" s="47" t="str">
        <f>IF(F45="","",F45*IF(F51="",1,F51))</f>
        <v/>
      </c>
      <c r="G55" s="47" t="str">
        <f>IF(G45="","",G45*IF(G51="",1,G51))</f>
        <v/>
      </c>
    </row>
    <row r="56" spans="2:8" x14ac:dyDescent="0.35">
      <c r="B56" s="49" t="s">
        <v>28</v>
      </c>
      <c r="D56" s="47" t="str">
        <f>IF(AND(D49="",D50=""),"",IF(LEFT(LOWER(D50),1)="y","∞ Unlimited",D49*IF(D51="",1,D51)))</f>
        <v/>
      </c>
      <c r="E56" s="47" t="str">
        <f>IF(AND(E49="",E50=""),"",IF(LEFT(LOWER(E50),1)="y","∞ Unlimited",E49*IF(E51="",1,E51)))</f>
        <v/>
      </c>
      <c r="F56" s="47" t="str">
        <f>IF(AND(F49="",F50=""),"",IF(LEFT(LOWER(F50),1)="y","∞ Unlimited",F49*IF(F51="",1,F51)))</f>
        <v/>
      </c>
      <c r="G56" s="47" t="str">
        <f>IF(AND(G49="",G50=""),"",IF(LEFT(LOWER(G50),1)="y","∞ Unlimited",G49*IF(G51="",1,G51)))</f>
        <v/>
      </c>
    </row>
    <row r="57" spans="2:8" x14ac:dyDescent="0.35">
      <c r="B57" s="50" t="s">
        <v>63</v>
      </c>
      <c r="D57" s="47" t="str">
        <f>IF(D46="","",D46*IF(D51="",1,D51))</f>
        <v/>
      </c>
      <c r="E57" s="47" t="str">
        <f>IF(E46="","",E46*IF(E51="",1,E51))</f>
        <v/>
      </c>
      <c r="F57" s="47" t="str">
        <f>IF(F46="","",F46*IF(F51="",1,F51))</f>
        <v/>
      </c>
      <c r="G57" s="47" t="str">
        <f>IF(G46="","",G46*IF(G51="",1,G51))</f>
        <v/>
      </c>
    </row>
    <row r="59" spans="2:8" x14ac:dyDescent="0.35">
      <c r="B59" s="41" t="s">
        <v>83</v>
      </c>
      <c r="C59" s="42"/>
      <c r="D59" s="42"/>
      <c r="E59" s="45"/>
      <c r="F59" s="45"/>
      <c r="G59" s="45"/>
      <c r="H59" s="45"/>
    </row>
    <row r="60" spans="2:8" ht="55.5" customHeight="1" x14ac:dyDescent="0.35">
      <c r="B60" s="74" t="s">
        <v>87</v>
      </c>
      <c r="C60" s="74"/>
      <c r="D60" s="74"/>
      <c r="E60" s="74"/>
    </row>
    <row r="61" spans="2:8" ht="29" x14ac:dyDescent="0.35">
      <c r="D61" s="11" t="s">
        <v>90</v>
      </c>
      <c r="E61" s="11" t="s">
        <v>88</v>
      </c>
      <c r="F61" s="11" t="s">
        <v>89</v>
      </c>
    </row>
    <row r="62" spans="2:8" x14ac:dyDescent="0.35">
      <c r="B62" s="43" t="s">
        <v>28</v>
      </c>
      <c r="D62" s="59">
        <f>D28</f>
        <v>0</v>
      </c>
      <c r="E62" s="60" t="s">
        <v>15</v>
      </c>
      <c r="F62" s="47" t="str">
        <f>IFERROR(D62*E62,"")</f>
        <v/>
      </c>
    </row>
    <row r="64" spans="2:8" x14ac:dyDescent="0.35">
      <c r="B64" s="61" t="s">
        <v>91</v>
      </c>
      <c r="C64" s="62"/>
      <c r="D64" s="62"/>
      <c r="E64" s="63"/>
      <c r="F64" s="64"/>
      <c r="G64" s="64"/>
      <c r="H64" s="64"/>
    </row>
    <row r="65" spans="2:8" ht="86.25" customHeight="1" x14ac:dyDescent="0.35">
      <c r="B65" s="74" t="s">
        <v>92</v>
      </c>
      <c r="C65" s="74"/>
      <c r="D65" s="74"/>
      <c r="E65" s="74"/>
    </row>
    <row r="66" spans="2:8" ht="18.5" x14ac:dyDescent="0.45">
      <c r="B66" s="10" t="s">
        <v>31</v>
      </c>
      <c r="C66" s="9"/>
      <c r="D66" s="9"/>
      <c r="E66" s="9"/>
      <c r="F66" s="9"/>
      <c r="G66" s="9"/>
      <c r="H66" s="9"/>
    </row>
    <row r="67" spans="2:8" x14ac:dyDescent="0.35">
      <c r="B67" s="3" t="s">
        <v>93</v>
      </c>
      <c r="D67" s="1" t="s">
        <v>44</v>
      </c>
      <c r="E67" s="1" t="s">
        <v>94</v>
      </c>
      <c r="F67" s="1" t="s">
        <v>95</v>
      </c>
      <c r="G67" s="1" t="s">
        <v>96</v>
      </c>
      <c r="H67" s="1" t="s">
        <v>97</v>
      </c>
    </row>
    <row r="68" spans="2:8" x14ac:dyDescent="0.35">
      <c r="B68" s="3" t="s">
        <v>28</v>
      </c>
      <c r="D68" s="47">
        <f>E35</f>
        <v>0</v>
      </c>
      <c r="E68" s="47">
        <f>IFERROR(HLOOKUP("∞ Unlimited",D56:G56,1,FALSE),SUM(D56:G56))</f>
        <v>0</v>
      </c>
      <c r="F68" s="47" t="str">
        <f>E62</f>
        <v/>
      </c>
      <c r="G68" s="47">
        <f>IFERROR(HLOOKUP("∞ Unlimited",D68:F68,1,FALSE),SUM(D68:F68))</f>
        <v>0</v>
      </c>
      <c r="H68" s="46">
        <v>5</v>
      </c>
    </row>
    <row r="69" spans="2:8" x14ac:dyDescent="0.35">
      <c r="B69" s="3" t="s">
        <v>98</v>
      </c>
      <c r="D69" s="47" t="str">
        <f>E37</f>
        <v/>
      </c>
      <c r="E69" s="47">
        <f>SUM(D55:G55)</f>
        <v>0</v>
      </c>
      <c r="F69" s="47" t="str">
        <f>F62</f>
        <v/>
      </c>
      <c r="G69" s="65">
        <f>SUM(D69:F69)</f>
        <v>0</v>
      </c>
    </row>
    <row r="70" spans="2:8" x14ac:dyDescent="0.35">
      <c r="B70" s="3" t="s">
        <v>63</v>
      </c>
      <c r="D70" s="47" t="str">
        <f>E36</f>
        <v/>
      </c>
    </row>
    <row r="71" spans="2:8" x14ac:dyDescent="0.35">
      <c r="B71" s="3"/>
    </row>
    <row r="72" spans="2:8" x14ac:dyDescent="0.35">
      <c r="B72" s="3"/>
      <c r="D72" s="3">
        <v>2026</v>
      </c>
    </row>
    <row r="73" spans="2:8" x14ac:dyDescent="0.35">
      <c r="B73" s="3" t="s">
        <v>99</v>
      </c>
      <c r="D73" s="65">
        <f>G69</f>
        <v>0</v>
      </c>
    </row>
    <row r="74" spans="2:8" x14ac:dyDescent="0.35">
      <c r="B74" s="3" t="s">
        <v>100</v>
      </c>
      <c r="D74" s="60" t="s">
        <v>15</v>
      </c>
    </row>
  </sheetData>
  <mergeCells count="5">
    <mergeCell ref="B17:E17"/>
    <mergeCell ref="B33:E33"/>
    <mergeCell ref="B40:E40"/>
    <mergeCell ref="B60:E60"/>
    <mergeCell ref="B65:E6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16228-0BEC-44FA-B6CA-BCE6610F25AF}">
  <dimension ref="B1:H85"/>
  <sheetViews>
    <sheetView workbookViewId="0"/>
  </sheetViews>
  <sheetFormatPr defaultColWidth="9.1796875" defaultRowHeight="14.5" x14ac:dyDescent="0.35"/>
  <cols>
    <col min="1" max="1" width="2.81640625" style="4" customWidth="1"/>
    <col min="2" max="2" width="81.7265625" style="4" customWidth="1"/>
    <col min="3" max="3" width="1.7265625" style="4" customWidth="1"/>
    <col min="4" max="5" width="38.81640625" style="4" customWidth="1"/>
    <col min="6" max="6" width="12.1796875" style="4" customWidth="1"/>
    <col min="7" max="7" width="9.1796875" style="4" bestFit="1" customWidth="1"/>
    <col min="8" max="8" width="9.1796875" style="4" customWidth="1"/>
    <col min="9" max="16384" width="9.1796875" style="4"/>
  </cols>
  <sheetData>
    <row r="1" spans="2:8" x14ac:dyDescent="0.35">
      <c r="B1" s="29"/>
      <c r="D1" s="21"/>
    </row>
    <row r="2" spans="2:8" ht="21" x14ac:dyDescent="0.5">
      <c r="B2" s="31" t="s">
        <v>122</v>
      </c>
      <c r="C2" s="32"/>
      <c r="D2" s="32"/>
      <c r="E2" s="32"/>
      <c r="F2" s="32"/>
      <c r="G2" s="32"/>
      <c r="H2" s="32"/>
    </row>
    <row r="3" spans="2:8" x14ac:dyDescent="0.35">
      <c r="D3" s="8">
        <v>2026</v>
      </c>
    </row>
    <row r="4" spans="2:8" x14ac:dyDescent="0.35">
      <c r="B4" s="3" t="s">
        <v>41</v>
      </c>
      <c r="D4" s="17"/>
    </row>
    <row r="5" spans="2:8" x14ac:dyDescent="0.35">
      <c r="B5" s="3" t="s">
        <v>18</v>
      </c>
      <c r="D5" s="17"/>
    </row>
    <row r="6" spans="2:8" x14ac:dyDescent="0.35">
      <c r="B6" s="3"/>
      <c r="C6" s="3"/>
      <c r="D6" s="3"/>
      <c r="E6" s="3"/>
    </row>
    <row r="7" spans="2:8" ht="43.5" x14ac:dyDescent="0.35">
      <c r="B7" s="11" t="s">
        <v>124</v>
      </c>
      <c r="C7" s="3"/>
      <c r="D7" s="3"/>
      <c r="E7" s="3"/>
    </row>
    <row r="8" spans="2:8" x14ac:dyDescent="0.35">
      <c r="B8" s="3"/>
      <c r="C8" s="3"/>
      <c r="D8" s="3"/>
      <c r="E8" s="3"/>
      <c r="F8" s="3"/>
    </row>
    <row r="9" spans="2:8" x14ac:dyDescent="0.35">
      <c r="B9" s="41" t="s">
        <v>42</v>
      </c>
      <c r="C9" s="42"/>
      <c r="D9" s="42"/>
      <c r="E9" s="42"/>
      <c r="F9" s="42"/>
      <c r="G9" s="42"/>
      <c r="H9" s="42"/>
    </row>
    <row r="10" spans="2:8" x14ac:dyDescent="0.35">
      <c r="B10" s="73" t="s">
        <v>43</v>
      </c>
      <c r="C10" s="73"/>
      <c r="D10" s="73"/>
      <c r="E10" s="73"/>
    </row>
    <row r="11" spans="2:8" x14ac:dyDescent="0.35">
      <c r="B11" s="33" t="s">
        <v>44</v>
      </c>
    </row>
    <row r="12" spans="2:8" ht="30" customHeight="1" x14ac:dyDescent="0.35">
      <c r="B12" s="39" t="s">
        <v>68</v>
      </c>
      <c r="D12" s="25"/>
    </row>
    <row r="13" spans="2:8" ht="30" customHeight="1" x14ac:dyDescent="0.35">
      <c r="B13" s="39" t="s">
        <v>69</v>
      </c>
      <c r="D13" s="25"/>
    </row>
    <row r="14" spans="2:8" ht="29" x14ac:dyDescent="0.35">
      <c r="B14" s="39" t="s">
        <v>70</v>
      </c>
      <c r="D14" s="25"/>
    </row>
    <row r="15" spans="2:8" ht="43.5" x14ac:dyDescent="0.35">
      <c r="B15" s="39" t="s">
        <v>71</v>
      </c>
      <c r="D15" s="25"/>
    </row>
    <row r="16" spans="2:8" ht="29" x14ac:dyDescent="0.35">
      <c r="B16" s="39" t="s">
        <v>72</v>
      </c>
      <c r="D16" s="25"/>
    </row>
    <row r="17" spans="2:8" ht="29" x14ac:dyDescent="0.35">
      <c r="B17" s="39" t="s">
        <v>73</v>
      </c>
      <c r="D17" s="25"/>
    </row>
    <row r="18" spans="2:8" ht="29" x14ac:dyDescent="0.35">
      <c r="B18" s="39" t="s">
        <v>74</v>
      </c>
      <c r="D18" s="25"/>
    </row>
    <row r="19" spans="2:8" ht="54" customHeight="1" x14ac:dyDescent="0.35">
      <c r="B19" s="39" t="s">
        <v>75</v>
      </c>
      <c r="D19" s="25"/>
    </row>
    <row r="20" spans="2:8" x14ac:dyDescent="0.35">
      <c r="B20" s="38" t="s">
        <v>53</v>
      </c>
      <c r="D20" s="25"/>
    </row>
    <row r="21" spans="2:8" ht="58" x14ac:dyDescent="0.35">
      <c r="B21" s="39" t="s">
        <v>102</v>
      </c>
      <c r="D21" s="25"/>
    </row>
    <row r="22" spans="2:8" x14ac:dyDescent="0.35">
      <c r="B22" s="38" t="s">
        <v>103</v>
      </c>
      <c r="D22" s="25"/>
    </row>
    <row r="23" spans="2:8" ht="58" x14ac:dyDescent="0.35">
      <c r="B23" s="39" t="s">
        <v>104</v>
      </c>
      <c r="D23" s="25"/>
    </row>
    <row r="24" spans="2:8" x14ac:dyDescent="0.35">
      <c r="B24" s="38" t="s">
        <v>105</v>
      </c>
      <c r="D24" s="25"/>
    </row>
    <row r="25" spans="2:8" ht="58" x14ac:dyDescent="0.35">
      <c r="B25" s="39" t="s">
        <v>101</v>
      </c>
      <c r="D25" s="25"/>
    </row>
    <row r="26" spans="2:8" ht="58" x14ac:dyDescent="0.35">
      <c r="B26" s="39" t="s">
        <v>106</v>
      </c>
      <c r="D26" s="25"/>
    </row>
    <row r="27" spans="2:8" ht="58" x14ac:dyDescent="0.35">
      <c r="B27" s="39" t="s">
        <v>107</v>
      </c>
      <c r="D27" s="25"/>
    </row>
    <row r="28" spans="2:8" ht="43.5" x14ac:dyDescent="0.35">
      <c r="B28" s="39" t="s">
        <v>76</v>
      </c>
      <c r="D28" s="25" t="s">
        <v>15</v>
      </c>
    </row>
    <row r="29" spans="2:8" ht="29" x14ac:dyDescent="0.35">
      <c r="B29" s="40" t="s">
        <v>56</v>
      </c>
      <c r="D29" s="25" t="s">
        <v>15</v>
      </c>
    </row>
    <row r="30" spans="2:8" x14ac:dyDescent="0.35">
      <c r="E30" s="44"/>
    </row>
    <row r="31" spans="2:8" x14ac:dyDescent="0.35">
      <c r="B31" s="41" t="s">
        <v>84</v>
      </c>
      <c r="C31" s="42"/>
      <c r="D31" s="42"/>
      <c r="E31" s="45"/>
      <c r="F31" s="45"/>
      <c r="G31" s="45"/>
      <c r="H31" s="45"/>
    </row>
    <row r="32" spans="2:8" ht="30" customHeight="1" x14ac:dyDescent="0.35">
      <c r="B32" s="73" t="s">
        <v>65</v>
      </c>
      <c r="C32" s="73"/>
      <c r="D32" s="73"/>
      <c r="E32" s="73"/>
      <c r="F32" s="3" t="s">
        <v>108</v>
      </c>
      <c r="G32" s="3" t="s">
        <v>109</v>
      </c>
    </row>
    <row r="33" spans="2:8" x14ac:dyDescent="0.35">
      <c r="B33" s="49" t="s">
        <v>59</v>
      </c>
      <c r="E33" s="47" t="str">
        <f>IF(D12="","",D12&amp;IF(D28="",""," x "&amp;D28))</f>
        <v/>
      </c>
    </row>
    <row r="34" spans="2:8" x14ac:dyDescent="0.35">
      <c r="B34" s="50" t="s">
        <v>64</v>
      </c>
      <c r="D34" s="48" t="s">
        <v>113</v>
      </c>
      <c r="E34" s="47">
        <f>IF(OR(LEFT(LOWER(D20),1)="y",LOWER(D20)="unlimited"),"∞ Unlimited",D19)</f>
        <v>0</v>
      </c>
      <c r="F34" s="47">
        <f>VALUE(MID(D34,FIND(":",D34)+2,2))-E34</f>
        <v>1</v>
      </c>
      <c r="G34" s="4" t="str">
        <f>IF(VALUE(E34)&lt;VALUE(MID(D34,FIND(":",D34)+2,2)),"Insufficient","OK")</f>
        <v>Insufficient</v>
      </c>
    </row>
    <row r="35" spans="2:8" x14ac:dyDescent="0.35">
      <c r="B35" s="50" t="s">
        <v>110</v>
      </c>
      <c r="D35" s="48" t="s">
        <v>112</v>
      </c>
      <c r="E35" s="47">
        <f>IF(OR(LEFT(LOWER(D22),1)="y",LOWER(D22)="unlimited"),"∞ Unlimited",D21)</f>
        <v>0</v>
      </c>
      <c r="F35" s="47">
        <f>VALUE(MID(D35,FIND(":",D35)+2,2))-E35</f>
        <v>70</v>
      </c>
      <c r="G35" s="4" t="str">
        <f>IF(VALUE(E35)&lt;VALUE(MID(D35,FIND(":",D35)+2,2)),"Insufficient","OK")</f>
        <v>Insufficient</v>
      </c>
    </row>
    <row r="36" spans="2:8" x14ac:dyDescent="0.35">
      <c r="B36" s="50" t="s">
        <v>111</v>
      </c>
      <c r="D36" s="48" t="s">
        <v>114</v>
      </c>
      <c r="E36" s="47">
        <f>IF(OR(LEFT(LOWER(D24),1)="y",LOWER(D24)="unlimited"),"∞ Unlimited",D23)</f>
        <v>0</v>
      </c>
      <c r="F36" s="47">
        <f>VALUE(MID(D36,FIND(":",D36)+2,2))-E36</f>
        <v>50</v>
      </c>
      <c r="G36" s="4" t="str">
        <f>IF(VALUE(E36)&lt;VALUE(MID(D36,FIND(":",D36)+2,2)),"Insufficient","OK")</f>
        <v>Insufficient</v>
      </c>
    </row>
    <row r="37" spans="2:8" x14ac:dyDescent="0.35">
      <c r="B37" s="50" t="s">
        <v>63</v>
      </c>
      <c r="D37" s="48" t="s">
        <v>62</v>
      </c>
      <c r="E37" s="47" t="str">
        <f>IF(D16="","",D16*IF(D28="",1,D28))</f>
        <v/>
      </c>
      <c r="F37" s="47" t="str">
        <f>IF(E37="","",MAX(VALUE(MID(D37,FIND(":",D37)+2,2))-E37,0))</f>
        <v/>
      </c>
      <c r="G37" s="4" t="str">
        <f>IFERROR(IF(VALUE(E37)&lt;VALUE(MID(D37,FIND(":",D37)+2,2)),"Missing","OK"),"")</f>
        <v/>
      </c>
    </row>
    <row r="38" spans="2:8" x14ac:dyDescent="0.35">
      <c r="B38" s="50" t="s">
        <v>60</v>
      </c>
      <c r="E38" s="47" t="str">
        <f>IF(D15="","",D15*IF(D28="",1,D28))</f>
        <v/>
      </c>
    </row>
    <row r="40" spans="2:8" x14ac:dyDescent="0.35">
      <c r="B40" s="41" t="s">
        <v>66</v>
      </c>
      <c r="C40" s="42"/>
      <c r="D40" s="42"/>
      <c r="E40" s="45"/>
      <c r="F40" s="45"/>
      <c r="G40" s="45"/>
      <c r="H40" s="45"/>
    </row>
    <row r="41" spans="2:8" ht="45" customHeight="1" x14ac:dyDescent="0.35">
      <c r="B41" s="74" t="s">
        <v>67</v>
      </c>
      <c r="C41" s="74"/>
      <c r="D41" s="74"/>
      <c r="E41" s="74"/>
    </row>
    <row r="42" spans="2:8" x14ac:dyDescent="0.35">
      <c r="B42" s="3" t="s">
        <v>82</v>
      </c>
      <c r="D42" s="8" t="s">
        <v>78</v>
      </c>
      <c r="E42" s="8" t="s">
        <v>79</v>
      </c>
      <c r="F42" s="8" t="s">
        <v>80</v>
      </c>
      <c r="G42" s="8" t="s">
        <v>81</v>
      </c>
    </row>
    <row r="43" spans="2:8" ht="29" x14ac:dyDescent="0.35">
      <c r="B43" s="39" t="s">
        <v>68</v>
      </c>
      <c r="D43" s="51"/>
      <c r="E43" s="52" t="s">
        <v>15</v>
      </c>
      <c r="F43" s="51" t="s">
        <v>15</v>
      </c>
      <c r="G43" s="25" t="s">
        <v>15</v>
      </c>
    </row>
    <row r="44" spans="2:8" ht="29" x14ac:dyDescent="0.35">
      <c r="B44" s="39" t="s">
        <v>69</v>
      </c>
      <c r="D44" s="51"/>
      <c r="E44" s="52" t="s">
        <v>15</v>
      </c>
      <c r="F44" s="51" t="s">
        <v>15</v>
      </c>
      <c r="G44" s="25" t="s">
        <v>15</v>
      </c>
    </row>
    <row r="45" spans="2:8" ht="29" x14ac:dyDescent="0.35">
      <c r="B45" s="39" t="s">
        <v>70</v>
      </c>
      <c r="D45" s="51"/>
      <c r="E45" s="52" t="s">
        <v>15</v>
      </c>
      <c r="F45" s="51" t="s">
        <v>15</v>
      </c>
      <c r="G45" s="25" t="s">
        <v>15</v>
      </c>
    </row>
    <row r="46" spans="2:8" ht="43.5" x14ac:dyDescent="0.35">
      <c r="B46" s="39" t="s">
        <v>71</v>
      </c>
      <c r="D46" s="51"/>
      <c r="E46" s="52" t="s">
        <v>15</v>
      </c>
      <c r="F46" s="51" t="s">
        <v>15</v>
      </c>
      <c r="G46" s="25" t="s">
        <v>15</v>
      </c>
    </row>
    <row r="47" spans="2:8" ht="29" x14ac:dyDescent="0.35">
      <c r="B47" s="39" t="s">
        <v>72</v>
      </c>
      <c r="D47" s="55"/>
      <c r="E47" s="57" t="s">
        <v>15</v>
      </c>
      <c r="F47" s="51" t="s">
        <v>15</v>
      </c>
      <c r="G47" s="25" t="s">
        <v>15</v>
      </c>
    </row>
    <row r="48" spans="2:8" ht="29" x14ac:dyDescent="0.35">
      <c r="B48" s="39" t="s">
        <v>73</v>
      </c>
      <c r="D48" s="51"/>
      <c r="E48" s="52" t="s">
        <v>15</v>
      </c>
      <c r="F48" s="51" t="s">
        <v>15</v>
      </c>
      <c r="G48" s="25" t="s">
        <v>15</v>
      </c>
    </row>
    <row r="49" spans="2:7" ht="29" x14ac:dyDescent="0.35">
      <c r="B49" s="39" t="s">
        <v>74</v>
      </c>
      <c r="D49" s="51"/>
      <c r="E49" s="52" t="s">
        <v>15</v>
      </c>
      <c r="F49" s="51" t="s">
        <v>15</v>
      </c>
      <c r="G49" s="25" t="s">
        <v>15</v>
      </c>
    </row>
    <row r="50" spans="2:7" ht="43.5" x14ac:dyDescent="0.35">
      <c r="B50" s="39" t="s">
        <v>75</v>
      </c>
      <c r="D50" s="51"/>
      <c r="E50" s="52" t="s">
        <v>15</v>
      </c>
      <c r="F50" s="51" t="s">
        <v>15</v>
      </c>
      <c r="G50" s="25" t="s">
        <v>15</v>
      </c>
    </row>
    <row r="51" spans="2:7" x14ac:dyDescent="0.35">
      <c r="B51" s="38" t="s">
        <v>53</v>
      </c>
      <c r="D51" s="51"/>
      <c r="E51" s="52" t="s">
        <v>15</v>
      </c>
      <c r="F51" s="57" t="s">
        <v>15</v>
      </c>
      <c r="G51" s="25" t="s">
        <v>15</v>
      </c>
    </row>
    <row r="52" spans="2:7" ht="58" x14ac:dyDescent="0.35">
      <c r="B52" s="39" t="s">
        <v>102</v>
      </c>
      <c r="D52" s="51"/>
      <c r="E52" s="52"/>
      <c r="F52" s="52"/>
      <c r="G52" s="25"/>
    </row>
    <row r="53" spans="2:7" x14ac:dyDescent="0.35">
      <c r="B53" s="38" t="s">
        <v>103</v>
      </c>
      <c r="D53" s="51"/>
      <c r="E53" s="52"/>
      <c r="F53" s="52"/>
      <c r="G53" s="25"/>
    </row>
    <row r="54" spans="2:7" ht="58" x14ac:dyDescent="0.35">
      <c r="B54" s="39" t="s">
        <v>104</v>
      </c>
      <c r="D54" s="51"/>
      <c r="E54" s="52"/>
      <c r="F54" s="52"/>
      <c r="G54" s="25"/>
    </row>
    <row r="55" spans="2:7" x14ac:dyDescent="0.35">
      <c r="B55" s="38" t="s">
        <v>105</v>
      </c>
      <c r="D55" s="51"/>
      <c r="E55" s="52"/>
      <c r="F55" s="52"/>
      <c r="G55" s="25"/>
    </row>
    <row r="56" spans="2:7" ht="43.5" x14ac:dyDescent="0.35">
      <c r="B56" s="39" t="s">
        <v>76</v>
      </c>
      <c r="D56" s="51"/>
      <c r="E56" s="52" t="s">
        <v>15</v>
      </c>
      <c r="F56" s="52" t="s">
        <v>15</v>
      </c>
      <c r="G56" s="25" t="s">
        <v>15</v>
      </c>
    </row>
    <row r="57" spans="2:7" ht="29" x14ac:dyDescent="0.35">
      <c r="B57" s="40" t="s">
        <v>77</v>
      </c>
      <c r="D57" s="51"/>
      <c r="E57" s="52" t="s">
        <v>15</v>
      </c>
      <c r="F57" s="52" t="s">
        <v>15</v>
      </c>
      <c r="G57" s="25" t="s">
        <v>15</v>
      </c>
    </row>
    <row r="59" spans="2:7" x14ac:dyDescent="0.35">
      <c r="B59" s="3" t="s">
        <v>85</v>
      </c>
      <c r="D59" s="8" t="s">
        <v>78</v>
      </c>
      <c r="E59" s="8" t="s">
        <v>79</v>
      </c>
      <c r="F59" s="8" t="s">
        <v>80</v>
      </c>
      <c r="G59" s="8" t="s">
        <v>81</v>
      </c>
    </row>
    <row r="60" spans="2:7" x14ac:dyDescent="0.35">
      <c r="B60" s="49" t="s">
        <v>86</v>
      </c>
      <c r="D60" s="47" t="str">
        <f>IF(D46="","",D46*IF(D56="",1,D56))</f>
        <v/>
      </c>
      <c r="E60" s="47" t="str">
        <f>IF(E46="","",E46*IF(E56="",1,E56))</f>
        <v/>
      </c>
      <c r="F60" s="47" t="str">
        <f>IF(F46="","",F46*IF(F56="",1,F56))</f>
        <v/>
      </c>
      <c r="G60" s="47" t="str">
        <f>IF(G46="","",G46*IF(G56="",1,G56))</f>
        <v/>
      </c>
    </row>
    <row r="61" spans="2:7" x14ac:dyDescent="0.35">
      <c r="B61" s="49" t="s">
        <v>28</v>
      </c>
      <c r="D61" s="47" t="str">
        <f>IF(AND(D50="",D51=""),"",IF(LEFT(LOWER(D51),1)="y","∞ Unlimited",D50*IF(D$56="",1,D$56)))</f>
        <v/>
      </c>
      <c r="E61" s="47" t="str">
        <f>IF(AND(E50="",E51=""),"",IF(LEFT(LOWER(E51),1)="y","∞ Unlimited",E50*IF(E$56="",1,E$56)))</f>
        <v/>
      </c>
      <c r="F61" s="47" t="str">
        <f>IF(AND(F50="",F51=""),"",IF(LEFT(LOWER(F51),1)="y","∞ Unlimited",F50*IF(F$56="",1,F$56)))</f>
        <v/>
      </c>
      <c r="G61" s="47" t="str">
        <f>IF(AND(G50="",G51=""),"",IF(LEFT(LOWER(G51),1)="y","∞ Unlimited",G50*IF(G$56="",1,G$56)))</f>
        <v/>
      </c>
    </row>
    <row r="62" spans="2:7" x14ac:dyDescent="0.35">
      <c r="B62" s="49" t="s">
        <v>115</v>
      </c>
      <c r="D62" s="47" t="str">
        <f>IF(AND(D52="",D53=""),"",IF(LEFT(LOWER(D53),1)="y","∞ Unlimited",D52*IF(D$56="",1,D$56)))</f>
        <v/>
      </c>
      <c r="E62" s="47" t="str">
        <f>IF(AND(E52="",E53=""),"",IF(LEFT(LOWER(E53),1)="y","∞ Unlimited",E52*IF(E$56="",1,E$56)))</f>
        <v/>
      </c>
      <c r="F62" s="47" t="str">
        <f>IF(AND(F52="",F53=""),"",IF(LEFT(LOWER(F53),1)="y","∞ Unlimited",F52*IF(F$56="",1,F$56)))</f>
        <v/>
      </c>
      <c r="G62" s="47" t="str">
        <f>IF(AND(G52="",G53=""),"",IF(LEFT(LOWER(G53),1)="y","∞ Unlimited",G52*IF(G$56="",1,G$56)))</f>
        <v/>
      </c>
    </row>
    <row r="63" spans="2:7" x14ac:dyDescent="0.35">
      <c r="B63" s="49" t="s">
        <v>111</v>
      </c>
      <c r="D63" s="47" t="str">
        <f>IF(AND(D54="",D55=""),"",IF(LEFT(LOWER(D55),1)="y","∞ Unlimited",D54*IF(D$56="",1,D$56)))</f>
        <v/>
      </c>
      <c r="E63" s="47" t="str">
        <f>IF(AND(E54="",E55=""),"",IF(LEFT(LOWER(E55),1)="y","∞ Unlimited",E54*IF(E$56="",1,E$56)))</f>
        <v/>
      </c>
      <c r="F63" s="47" t="str">
        <f>IF(AND(F54="",F55=""),"",IF(LEFT(LOWER(F55),1)="y","∞ Unlimited",F54*IF(F$56="",1,F$56)))</f>
        <v/>
      </c>
      <c r="G63" s="47" t="str">
        <f>IF(AND(G54="",G55=""),"",IF(LEFT(LOWER(G55),1)="y","∞ Unlimited",G54*IF(G$56="",1,G$56)))</f>
        <v/>
      </c>
    </row>
    <row r="64" spans="2:7" x14ac:dyDescent="0.35">
      <c r="B64" s="50" t="s">
        <v>63</v>
      </c>
      <c r="D64" s="47" t="str">
        <f>IF(D47="","",D47*IF(D56="",1,D56))</f>
        <v/>
      </c>
      <c r="E64" s="47" t="str">
        <f>IF(E47="","",E47*IF(E56="",1,E56))</f>
        <v/>
      </c>
      <c r="F64" s="47" t="str">
        <f>IF(F47="","",F47*IF(F56="",1,F56))</f>
        <v/>
      </c>
      <c r="G64" s="47" t="str">
        <f>IF(G47="","",G47*IF(G56="",1,G56))</f>
        <v/>
      </c>
    </row>
    <row r="66" spans="2:8" x14ac:dyDescent="0.35">
      <c r="B66" s="41" t="s">
        <v>83</v>
      </c>
      <c r="C66" s="42"/>
      <c r="D66" s="42"/>
      <c r="E66" s="45"/>
      <c r="F66" s="45"/>
      <c r="G66" s="45"/>
      <c r="H66" s="45"/>
    </row>
    <row r="67" spans="2:8" ht="55.5" customHeight="1" x14ac:dyDescent="0.35">
      <c r="B67" s="74" t="s">
        <v>87</v>
      </c>
      <c r="C67" s="74"/>
      <c r="D67" s="74"/>
      <c r="E67" s="74"/>
    </row>
    <row r="68" spans="2:8" ht="29" x14ac:dyDescent="0.35">
      <c r="D68" s="11" t="s">
        <v>90</v>
      </c>
      <c r="E68" s="11" t="s">
        <v>88</v>
      </c>
      <c r="F68" s="11" t="s">
        <v>89</v>
      </c>
    </row>
    <row r="69" spans="2:8" x14ac:dyDescent="0.35">
      <c r="B69" s="43" t="s">
        <v>28</v>
      </c>
      <c r="D69" s="47">
        <f>D25</f>
        <v>0</v>
      </c>
      <c r="E69" s="60" t="s">
        <v>15</v>
      </c>
      <c r="F69" s="47" t="str">
        <f>IFERROR(D69*E69,"")</f>
        <v/>
      </c>
    </row>
    <row r="70" spans="2:8" x14ac:dyDescent="0.35">
      <c r="B70" s="49" t="s">
        <v>115</v>
      </c>
      <c r="D70" s="47">
        <f>D26</f>
        <v>0</v>
      </c>
      <c r="E70" s="60" t="s">
        <v>15</v>
      </c>
      <c r="F70" s="47" t="str">
        <f>IFERROR(D70*E70,"")</f>
        <v/>
      </c>
    </row>
    <row r="71" spans="2:8" x14ac:dyDescent="0.35">
      <c r="B71" s="49" t="s">
        <v>111</v>
      </c>
      <c r="D71" s="47">
        <f>D27</f>
        <v>0</v>
      </c>
      <c r="E71" s="60" t="s">
        <v>15</v>
      </c>
      <c r="F71" s="47" t="str">
        <f>IFERROR(D71*E71,"")</f>
        <v/>
      </c>
    </row>
    <row r="73" spans="2:8" x14ac:dyDescent="0.35">
      <c r="B73" s="61" t="s">
        <v>91</v>
      </c>
      <c r="C73" s="62"/>
      <c r="D73" s="62"/>
      <c r="E73" s="63"/>
      <c r="F73" s="64"/>
      <c r="G73" s="64"/>
      <c r="H73" s="64"/>
    </row>
    <row r="74" spans="2:8" ht="86.25" customHeight="1" x14ac:dyDescent="0.35">
      <c r="B74" s="74" t="s">
        <v>92</v>
      </c>
      <c r="C74" s="74"/>
      <c r="D74" s="74"/>
      <c r="E74" s="74"/>
    </row>
    <row r="75" spans="2:8" ht="18.5" x14ac:dyDescent="0.45">
      <c r="B75" s="10" t="s">
        <v>31</v>
      </c>
      <c r="C75" s="9"/>
      <c r="D75" s="9"/>
      <c r="E75" s="9"/>
      <c r="F75" s="9"/>
      <c r="G75" s="9"/>
      <c r="H75" s="9"/>
    </row>
    <row r="76" spans="2:8" x14ac:dyDescent="0.35">
      <c r="B76" s="3" t="s">
        <v>93</v>
      </c>
      <c r="D76" s="66" t="s">
        <v>118</v>
      </c>
      <c r="E76" s="66" t="s">
        <v>94</v>
      </c>
      <c r="F76" s="66" t="s">
        <v>95</v>
      </c>
      <c r="G76" s="66" t="s">
        <v>96</v>
      </c>
      <c r="H76" s="66" t="s">
        <v>97</v>
      </c>
    </row>
    <row r="77" spans="2:8" x14ac:dyDescent="0.35">
      <c r="B77" s="3" t="s">
        <v>28</v>
      </c>
      <c r="D77" s="47">
        <f>E34</f>
        <v>0</v>
      </c>
      <c r="E77" s="47">
        <f>IFERROR(HLOOKUP("∞ Unlimited",D61:G61,1,FALSE),SUM(D61:G61))</f>
        <v>0</v>
      </c>
      <c r="F77" s="47" t="str">
        <f>E69</f>
        <v/>
      </c>
      <c r="G77" s="47">
        <f>IFERROR(HLOOKUP("∞ Unlimited",D77:F77,1,FALSE),SUM(D77:F77))</f>
        <v>0</v>
      </c>
      <c r="H77" s="46">
        <v>1</v>
      </c>
    </row>
    <row r="78" spans="2:8" x14ac:dyDescent="0.35">
      <c r="B78" s="3" t="s">
        <v>116</v>
      </c>
      <c r="D78" s="47">
        <f>E35</f>
        <v>0</v>
      </c>
      <c r="E78" s="47">
        <f>IFERROR(HLOOKUP("∞ Unlimited",D62:G62,1,FALSE),SUM(D62:G62))</f>
        <v>0</v>
      </c>
      <c r="F78" s="47" t="str">
        <f>E70</f>
        <v/>
      </c>
      <c r="G78" s="47">
        <f>IFERROR(HLOOKUP("∞ Unlimited",D78:F78,1,FALSE),SUM(D78:F78))</f>
        <v>0</v>
      </c>
      <c r="H78" s="46">
        <v>70</v>
      </c>
    </row>
    <row r="79" spans="2:8" x14ac:dyDescent="0.35">
      <c r="B79" s="3" t="s">
        <v>117</v>
      </c>
      <c r="D79" s="47">
        <f>E36</f>
        <v>0</v>
      </c>
      <c r="E79" s="47">
        <f>IFERROR(HLOOKUP("∞ Unlimited",D63:G63,1,FALSE),SUM(D63:G63))</f>
        <v>0</v>
      </c>
      <c r="F79" s="47" t="str">
        <f>E71</f>
        <v/>
      </c>
      <c r="G79" s="47">
        <f>IFERROR(HLOOKUP("∞ Unlimited",D79:F79,1,FALSE),SUM(D79:F79))</f>
        <v>0</v>
      </c>
      <c r="H79" s="46">
        <v>50</v>
      </c>
    </row>
    <row r="80" spans="2:8" x14ac:dyDescent="0.35">
      <c r="B80" s="3" t="s">
        <v>98</v>
      </c>
      <c r="D80" s="47" t="str">
        <f>E38</f>
        <v/>
      </c>
      <c r="E80" s="47">
        <f>SUM(D60:G60)</f>
        <v>0</v>
      </c>
      <c r="F80" s="47">
        <f>SUM(F69:F71)</f>
        <v>0</v>
      </c>
      <c r="G80" s="65">
        <f>SUM(D80:F80)</f>
        <v>0</v>
      </c>
    </row>
    <row r="81" spans="2:4" x14ac:dyDescent="0.35">
      <c r="B81" s="3" t="s">
        <v>63</v>
      </c>
      <c r="D81" s="47" t="str">
        <f>E37</f>
        <v/>
      </c>
    </row>
    <row r="82" spans="2:4" x14ac:dyDescent="0.35">
      <c r="B82" s="3"/>
    </row>
    <row r="83" spans="2:4" x14ac:dyDescent="0.35">
      <c r="B83" s="3"/>
      <c r="D83" s="3">
        <v>2026</v>
      </c>
    </row>
    <row r="84" spans="2:4" x14ac:dyDescent="0.35">
      <c r="B84" s="3" t="s">
        <v>99</v>
      </c>
      <c r="D84" s="65">
        <f>G80</f>
        <v>0</v>
      </c>
    </row>
    <row r="85" spans="2:4" x14ac:dyDescent="0.35">
      <c r="B85" s="3" t="s">
        <v>100</v>
      </c>
      <c r="D85" s="60" t="s">
        <v>15</v>
      </c>
    </row>
  </sheetData>
  <mergeCells count="5">
    <mergeCell ref="B10:E10"/>
    <mergeCell ref="B32:E32"/>
    <mergeCell ref="B41:E41"/>
    <mergeCell ref="B67:E67"/>
    <mergeCell ref="B74:E7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E6454-AC9A-4300-AA29-BDCC7966694F}">
  <dimension ref="B1:H85"/>
  <sheetViews>
    <sheetView topLeftCell="A57" workbookViewId="0"/>
  </sheetViews>
  <sheetFormatPr defaultColWidth="9.1796875" defaultRowHeight="14.5" x14ac:dyDescent="0.35"/>
  <cols>
    <col min="1" max="1" width="2.81640625" style="4" customWidth="1"/>
    <col min="2" max="2" width="81.7265625" style="4" customWidth="1"/>
    <col min="3" max="3" width="1.7265625" style="4" customWidth="1"/>
    <col min="4" max="5" width="38.81640625" style="4" customWidth="1"/>
    <col min="6" max="6" width="12.1796875" style="4" customWidth="1"/>
    <col min="7" max="7" width="9.1796875" style="4" bestFit="1" customWidth="1"/>
    <col min="8" max="8" width="9.1796875" style="4" customWidth="1"/>
    <col min="9" max="16384" width="9.1796875" style="4"/>
  </cols>
  <sheetData>
    <row r="1" spans="2:8" x14ac:dyDescent="0.35">
      <c r="B1" s="29"/>
      <c r="D1" s="21"/>
    </row>
    <row r="2" spans="2:8" ht="21" x14ac:dyDescent="0.5">
      <c r="B2" s="31" t="s">
        <v>121</v>
      </c>
      <c r="C2" s="32"/>
      <c r="D2" s="32"/>
      <c r="E2" s="32"/>
      <c r="F2" s="32"/>
      <c r="G2" s="32"/>
      <c r="H2" s="32"/>
    </row>
    <row r="3" spans="2:8" x14ac:dyDescent="0.35">
      <c r="D3" s="8">
        <v>2026</v>
      </c>
    </row>
    <row r="4" spans="2:8" x14ac:dyDescent="0.35">
      <c r="B4" s="3" t="s">
        <v>41</v>
      </c>
      <c r="D4" s="17"/>
    </row>
    <row r="5" spans="2:8" x14ac:dyDescent="0.35">
      <c r="B5" s="3" t="s">
        <v>18</v>
      </c>
      <c r="D5" s="17"/>
    </row>
    <row r="6" spans="2:8" x14ac:dyDescent="0.35">
      <c r="E6" s="3"/>
    </row>
    <row r="7" spans="2:8" ht="43.5" x14ac:dyDescent="0.35">
      <c r="B7" s="11" t="s">
        <v>124</v>
      </c>
      <c r="C7" s="3"/>
      <c r="D7" s="3"/>
      <c r="E7" s="3"/>
    </row>
    <row r="8" spans="2:8" x14ac:dyDescent="0.35">
      <c r="B8" s="3"/>
      <c r="C8" s="3"/>
      <c r="D8" s="3"/>
      <c r="E8" s="3"/>
      <c r="F8" s="3"/>
    </row>
    <row r="9" spans="2:8" x14ac:dyDescent="0.35">
      <c r="B9" s="41" t="s">
        <v>42</v>
      </c>
      <c r="C9" s="42"/>
      <c r="D9" s="42"/>
      <c r="E9" s="42"/>
      <c r="F9" s="42"/>
      <c r="G9" s="42"/>
      <c r="H9" s="42"/>
    </row>
    <row r="10" spans="2:8" x14ac:dyDescent="0.35">
      <c r="B10" s="73" t="s">
        <v>43</v>
      </c>
      <c r="C10" s="73"/>
      <c r="D10" s="73"/>
      <c r="E10" s="73"/>
    </row>
    <row r="11" spans="2:8" x14ac:dyDescent="0.35">
      <c r="B11" s="33" t="s">
        <v>44</v>
      </c>
    </row>
    <row r="12" spans="2:8" ht="30" customHeight="1" x14ac:dyDescent="0.35">
      <c r="B12" s="39" t="s">
        <v>68</v>
      </c>
      <c r="D12" s="25"/>
    </row>
    <row r="13" spans="2:8" ht="30" customHeight="1" x14ac:dyDescent="0.35">
      <c r="B13" s="39" t="s">
        <v>69</v>
      </c>
      <c r="D13" s="25"/>
    </row>
    <row r="14" spans="2:8" ht="29" x14ac:dyDescent="0.35">
      <c r="B14" s="39" t="s">
        <v>70</v>
      </c>
      <c r="D14" s="25"/>
    </row>
    <row r="15" spans="2:8" ht="43.5" x14ac:dyDescent="0.35">
      <c r="B15" s="39" t="s">
        <v>71</v>
      </c>
      <c r="D15" s="25"/>
    </row>
    <row r="16" spans="2:8" ht="29" x14ac:dyDescent="0.35">
      <c r="B16" s="39" t="s">
        <v>72</v>
      </c>
      <c r="D16" s="25"/>
    </row>
    <row r="17" spans="2:8" ht="29" x14ac:dyDescent="0.35">
      <c r="B17" s="39" t="s">
        <v>73</v>
      </c>
      <c r="D17" s="25"/>
    </row>
    <row r="18" spans="2:8" ht="29" x14ac:dyDescent="0.35">
      <c r="B18" s="39" t="s">
        <v>74</v>
      </c>
      <c r="D18" s="25"/>
    </row>
    <row r="19" spans="2:8" ht="43.5" x14ac:dyDescent="0.35">
      <c r="B19" s="39" t="s">
        <v>75</v>
      </c>
      <c r="D19" s="25"/>
    </row>
    <row r="20" spans="2:8" x14ac:dyDescent="0.35">
      <c r="B20" s="38" t="s">
        <v>53</v>
      </c>
      <c r="D20" s="25"/>
    </row>
    <row r="21" spans="2:8" ht="58" x14ac:dyDescent="0.35">
      <c r="B21" s="39" t="s">
        <v>102</v>
      </c>
      <c r="D21" s="25"/>
    </row>
    <row r="22" spans="2:8" x14ac:dyDescent="0.35">
      <c r="B22" s="38" t="s">
        <v>103</v>
      </c>
      <c r="D22" s="25"/>
    </row>
    <row r="23" spans="2:8" ht="58" x14ac:dyDescent="0.35">
      <c r="B23" s="39" t="s">
        <v>104</v>
      </c>
      <c r="D23" s="25"/>
    </row>
    <row r="24" spans="2:8" x14ac:dyDescent="0.35">
      <c r="B24" s="38" t="s">
        <v>105</v>
      </c>
      <c r="D24" s="25"/>
    </row>
    <row r="25" spans="2:8" ht="58" x14ac:dyDescent="0.35">
      <c r="B25" s="39" t="s">
        <v>101</v>
      </c>
      <c r="D25" s="25"/>
    </row>
    <row r="26" spans="2:8" ht="58" x14ac:dyDescent="0.35">
      <c r="B26" s="39" t="s">
        <v>106</v>
      </c>
      <c r="D26" s="25"/>
    </row>
    <row r="27" spans="2:8" ht="58" x14ac:dyDescent="0.35">
      <c r="B27" s="39" t="s">
        <v>107</v>
      </c>
      <c r="D27" s="25"/>
    </row>
    <row r="28" spans="2:8" ht="43.5" x14ac:dyDescent="0.35">
      <c r="B28" s="39" t="s">
        <v>76</v>
      </c>
      <c r="D28" s="25" t="s">
        <v>15</v>
      </c>
    </row>
    <row r="29" spans="2:8" ht="29" x14ac:dyDescent="0.35">
      <c r="B29" s="40" t="s">
        <v>56</v>
      </c>
      <c r="D29" s="25" t="s">
        <v>15</v>
      </c>
    </row>
    <row r="30" spans="2:8" x14ac:dyDescent="0.35">
      <c r="E30" s="44"/>
    </row>
    <row r="31" spans="2:8" x14ac:dyDescent="0.35">
      <c r="B31" s="41" t="s">
        <v>84</v>
      </c>
      <c r="C31" s="42"/>
      <c r="D31" s="42"/>
      <c r="E31" s="45"/>
      <c r="F31" s="45"/>
      <c r="G31" s="45"/>
      <c r="H31" s="45"/>
    </row>
    <row r="32" spans="2:8" ht="30" customHeight="1" x14ac:dyDescent="0.35">
      <c r="B32" s="73" t="s">
        <v>65</v>
      </c>
      <c r="C32" s="73"/>
      <c r="D32" s="73"/>
      <c r="E32" s="73"/>
      <c r="F32" s="3" t="s">
        <v>108</v>
      </c>
      <c r="G32" s="3" t="s">
        <v>109</v>
      </c>
    </row>
    <row r="33" spans="2:8" x14ac:dyDescent="0.35">
      <c r="B33" s="49" t="s">
        <v>59</v>
      </c>
      <c r="E33" s="47" t="str">
        <f>IF(D12="","",D12&amp;IF(D28="",""," x "&amp;D28))</f>
        <v/>
      </c>
    </row>
    <row r="34" spans="2:8" x14ac:dyDescent="0.35">
      <c r="B34" s="50" t="s">
        <v>64</v>
      </c>
      <c r="D34" s="48" t="s">
        <v>61</v>
      </c>
      <c r="E34" s="47">
        <f>IF(OR(LEFT(LOWER(D20),1)="y",LOWER(D20)="unlimited"),"∞ Unlimited",D19)</f>
        <v>0</v>
      </c>
      <c r="F34" s="47">
        <f>VALUE(MID(D34,FIND(":",D34)+2,2))-E34</f>
        <v>5</v>
      </c>
      <c r="G34" s="4" t="str">
        <f>IF(VALUE(E34)&lt;VALUE(MID(D34,FIND(":",D34)+2,2)),"Insufficient","OK")</f>
        <v>Insufficient</v>
      </c>
    </row>
    <row r="35" spans="2:8" x14ac:dyDescent="0.35">
      <c r="B35" s="50" t="s">
        <v>110</v>
      </c>
      <c r="D35" s="48" t="s">
        <v>119</v>
      </c>
      <c r="E35" s="47">
        <f>IF(OR(LEFT(LOWER(D22),1)="y",LOWER(D22)="unlimited"),"∞ Unlimited",D21)</f>
        <v>0</v>
      </c>
      <c r="F35" s="47">
        <f>VALUE(MID(D35,FIND(":",D35)+2,2))-E35</f>
        <v>14</v>
      </c>
      <c r="G35" s="4" t="str">
        <f>IF(VALUE(E35)&lt;VALUE(MID(D35,FIND(":",D35)+2,2)),"Insufficient","OK")</f>
        <v>Insufficient</v>
      </c>
    </row>
    <row r="36" spans="2:8" x14ac:dyDescent="0.35">
      <c r="B36" s="50" t="s">
        <v>111</v>
      </c>
      <c r="D36" s="48" t="s">
        <v>112</v>
      </c>
      <c r="E36" s="47">
        <f>IF(OR(LEFT(LOWER(D24),1)="y",LOWER(D24)="unlimited"),"∞ Unlimited",D23)</f>
        <v>0</v>
      </c>
      <c r="F36" s="47">
        <f>VALUE(MID(D36,FIND(":",D36)+2,2))-E36</f>
        <v>70</v>
      </c>
      <c r="G36" s="4" t="str">
        <f>IF(VALUE(E36)&lt;VALUE(MID(D36,FIND(":",D36)+2,2)),"Insufficient","OK")</f>
        <v>Insufficient</v>
      </c>
    </row>
    <row r="37" spans="2:8" x14ac:dyDescent="0.35">
      <c r="B37" s="50" t="s">
        <v>63</v>
      </c>
      <c r="D37" s="48" t="s">
        <v>62</v>
      </c>
      <c r="E37" s="47" t="str">
        <f>IF(D16="","",D16*IF(D28="",1,D28))</f>
        <v/>
      </c>
      <c r="F37" s="47" t="str">
        <f>IF(E37="","",MAX(VALUE(MID(D37,FIND(":",D37)+2,2))-E37,0))</f>
        <v/>
      </c>
      <c r="G37" s="4" t="str">
        <f>IFERROR(IF(VALUE(E37)&lt;VALUE(MID(D37,FIND(":",D37)+2,2)),"Missing","OK"),"")</f>
        <v/>
      </c>
    </row>
    <row r="38" spans="2:8" x14ac:dyDescent="0.35">
      <c r="B38" s="50" t="s">
        <v>60</v>
      </c>
      <c r="E38" s="47" t="str">
        <f>IF(D15="","",D15*IF(D28="",1,D28))</f>
        <v/>
      </c>
    </row>
    <row r="40" spans="2:8" x14ac:dyDescent="0.35">
      <c r="B40" s="41" t="s">
        <v>66</v>
      </c>
      <c r="C40" s="42"/>
      <c r="D40" s="42"/>
      <c r="E40" s="45"/>
      <c r="F40" s="45"/>
      <c r="G40" s="45"/>
      <c r="H40" s="45"/>
    </row>
    <row r="41" spans="2:8" ht="45" customHeight="1" x14ac:dyDescent="0.35">
      <c r="B41" s="74" t="s">
        <v>67</v>
      </c>
      <c r="C41" s="74"/>
      <c r="D41" s="74"/>
      <c r="E41" s="74"/>
    </row>
    <row r="42" spans="2:8" x14ac:dyDescent="0.35">
      <c r="B42" s="3" t="s">
        <v>82</v>
      </c>
      <c r="D42" s="8" t="s">
        <v>78</v>
      </c>
      <c r="E42" s="8" t="s">
        <v>79</v>
      </c>
      <c r="F42" s="8" t="s">
        <v>80</v>
      </c>
      <c r="G42" s="8" t="s">
        <v>81</v>
      </c>
    </row>
    <row r="43" spans="2:8" ht="29" x14ac:dyDescent="0.35">
      <c r="B43" s="39" t="s">
        <v>68</v>
      </c>
      <c r="D43" s="51"/>
      <c r="E43" s="52" t="s">
        <v>15</v>
      </c>
      <c r="F43" s="51" t="s">
        <v>15</v>
      </c>
      <c r="G43" s="25" t="s">
        <v>15</v>
      </c>
    </row>
    <row r="44" spans="2:8" ht="29" x14ac:dyDescent="0.35">
      <c r="B44" s="39" t="s">
        <v>69</v>
      </c>
      <c r="D44" s="51"/>
      <c r="E44" s="52" t="s">
        <v>15</v>
      </c>
      <c r="F44" s="51" t="s">
        <v>15</v>
      </c>
      <c r="G44" s="25" t="s">
        <v>15</v>
      </c>
    </row>
    <row r="45" spans="2:8" ht="29" x14ac:dyDescent="0.35">
      <c r="B45" s="39" t="s">
        <v>70</v>
      </c>
      <c r="D45" s="51"/>
      <c r="E45" s="52" t="s">
        <v>15</v>
      </c>
      <c r="F45" s="51" t="s">
        <v>15</v>
      </c>
      <c r="G45" s="25" t="s">
        <v>15</v>
      </c>
    </row>
    <row r="46" spans="2:8" ht="43.5" x14ac:dyDescent="0.35">
      <c r="B46" s="39" t="s">
        <v>71</v>
      </c>
      <c r="D46" s="51"/>
      <c r="E46" s="52" t="s">
        <v>15</v>
      </c>
      <c r="F46" s="51" t="s">
        <v>15</v>
      </c>
      <c r="G46" s="25" t="s">
        <v>15</v>
      </c>
    </row>
    <row r="47" spans="2:8" ht="29" x14ac:dyDescent="0.35">
      <c r="B47" s="39" t="s">
        <v>72</v>
      </c>
      <c r="D47" s="55"/>
      <c r="E47" s="57" t="s">
        <v>15</v>
      </c>
      <c r="F47" s="51" t="s">
        <v>15</v>
      </c>
      <c r="G47" s="25" t="s">
        <v>15</v>
      </c>
    </row>
    <row r="48" spans="2:8" ht="29" x14ac:dyDescent="0.35">
      <c r="B48" s="39" t="s">
        <v>73</v>
      </c>
      <c r="D48" s="51"/>
      <c r="E48" s="52" t="s">
        <v>15</v>
      </c>
      <c r="F48" s="51" t="s">
        <v>15</v>
      </c>
      <c r="G48" s="25" t="s">
        <v>15</v>
      </c>
    </row>
    <row r="49" spans="2:7" ht="29" x14ac:dyDescent="0.35">
      <c r="B49" s="39" t="s">
        <v>74</v>
      </c>
      <c r="D49" s="51"/>
      <c r="E49" s="52" t="s">
        <v>15</v>
      </c>
      <c r="F49" s="51" t="s">
        <v>15</v>
      </c>
      <c r="G49" s="25" t="s">
        <v>15</v>
      </c>
    </row>
    <row r="50" spans="2:7" ht="43.5" x14ac:dyDescent="0.35">
      <c r="B50" s="39" t="s">
        <v>75</v>
      </c>
      <c r="D50" s="51"/>
      <c r="E50" s="52" t="s">
        <v>15</v>
      </c>
      <c r="F50" s="51" t="s">
        <v>15</v>
      </c>
      <c r="G50" s="25" t="s">
        <v>15</v>
      </c>
    </row>
    <row r="51" spans="2:7" x14ac:dyDescent="0.35">
      <c r="B51" s="38" t="s">
        <v>53</v>
      </c>
      <c r="D51" s="51"/>
      <c r="E51" s="52" t="s">
        <v>15</v>
      </c>
      <c r="F51" s="57" t="s">
        <v>15</v>
      </c>
      <c r="G51" s="25" t="s">
        <v>15</v>
      </c>
    </row>
    <row r="52" spans="2:7" ht="58" x14ac:dyDescent="0.35">
      <c r="B52" s="39" t="s">
        <v>102</v>
      </c>
      <c r="D52" s="51"/>
      <c r="E52" s="52"/>
      <c r="F52" s="52"/>
      <c r="G52" s="25"/>
    </row>
    <row r="53" spans="2:7" x14ac:dyDescent="0.35">
      <c r="B53" s="38" t="s">
        <v>103</v>
      </c>
      <c r="D53" s="51"/>
      <c r="E53" s="52"/>
      <c r="F53" s="52"/>
      <c r="G53" s="25"/>
    </row>
    <row r="54" spans="2:7" ht="58" x14ac:dyDescent="0.35">
      <c r="B54" s="39" t="s">
        <v>104</v>
      </c>
      <c r="D54" s="51"/>
      <c r="E54" s="52"/>
      <c r="F54" s="52"/>
      <c r="G54" s="25"/>
    </row>
    <row r="55" spans="2:7" x14ac:dyDescent="0.35">
      <c r="B55" s="38" t="s">
        <v>105</v>
      </c>
      <c r="D55" s="51"/>
      <c r="E55" s="52"/>
      <c r="F55" s="52"/>
      <c r="G55" s="25"/>
    </row>
    <row r="56" spans="2:7" ht="43.5" x14ac:dyDescent="0.35">
      <c r="B56" s="39" t="s">
        <v>76</v>
      </c>
      <c r="D56" s="51"/>
      <c r="E56" s="52" t="s">
        <v>15</v>
      </c>
      <c r="F56" s="52" t="s">
        <v>15</v>
      </c>
      <c r="G56" s="25" t="s">
        <v>15</v>
      </c>
    </row>
    <row r="57" spans="2:7" ht="29" x14ac:dyDescent="0.35">
      <c r="B57" s="40" t="s">
        <v>77</v>
      </c>
      <c r="D57" s="51"/>
      <c r="E57" s="52" t="s">
        <v>15</v>
      </c>
      <c r="F57" s="52" t="s">
        <v>15</v>
      </c>
      <c r="G57" s="25" t="s">
        <v>15</v>
      </c>
    </row>
    <row r="59" spans="2:7" x14ac:dyDescent="0.35">
      <c r="B59" s="3" t="s">
        <v>85</v>
      </c>
      <c r="D59" s="8" t="s">
        <v>78</v>
      </c>
      <c r="E59" s="8" t="s">
        <v>79</v>
      </c>
      <c r="F59" s="8" t="s">
        <v>80</v>
      </c>
      <c r="G59" s="8" t="s">
        <v>81</v>
      </c>
    </row>
    <row r="60" spans="2:7" x14ac:dyDescent="0.35">
      <c r="B60" s="49" t="s">
        <v>86</v>
      </c>
      <c r="D60" s="47" t="str">
        <f>IF(D46="","",D46*IF(D56="",1,D56))</f>
        <v/>
      </c>
      <c r="E60" s="47" t="str">
        <f>IF(E46="","",E46*IF(E56="",1,E56))</f>
        <v/>
      </c>
      <c r="F60" s="47" t="str">
        <f>IF(F46="","",F46*IF(F56="",1,F56))</f>
        <v/>
      </c>
      <c r="G60" s="47" t="str">
        <f>IF(G46="","",G46*IF(G56="",1,G56))</f>
        <v/>
      </c>
    </row>
    <row r="61" spans="2:7" x14ac:dyDescent="0.35">
      <c r="B61" s="49" t="s">
        <v>28</v>
      </c>
      <c r="D61" s="47" t="str">
        <f>IF(AND(D50="",D51=""),"",IF(LEFT(LOWER(D51),1)="y","∞ Unlimited",D50*IF(D$56="",1,D$56)))</f>
        <v/>
      </c>
      <c r="E61" s="47" t="str">
        <f>IF(AND(E50="",E51=""),"",IF(LEFT(LOWER(E51),1)="y","∞ Unlimited",E50*IF(E$56="",1,E$56)))</f>
        <v/>
      </c>
      <c r="F61" s="47" t="str">
        <f>IF(AND(F50="",F51=""),"",IF(LEFT(LOWER(F51),1)="y","∞ Unlimited",F50*IF(F$56="",1,F$56)))</f>
        <v/>
      </c>
      <c r="G61" s="47" t="str">
        <f>IF(AND(G50="",G51=""),"",IF(LEFT(LOWER(G51),1)="y","∞ Unlimited",G50*IF(G$56="",1,G$56)))</f>
        <v/>
      </c>
    </row>
    <row r="62" spans="2:7" x14ac:dyDescent="0.35">
      <c r="B62" s="49" t="s">
        <v>115</v>
      </c>
      <c r="D62" s="47" t="str">
        <f>IF(AND(D52="",D53=""),"",IF(LEFT(LOWER(D53),1)="y","∞ Unlimited",D52*IF(D$56="",1,D$56)))</f>
        <v/>
      </c>
      <c r="E62" s="47" t="str">
        <f>IF(AND(E52="",E53=""),"",IF(LEFT(LOWER(E53),1)="y","∞ Unlimited",E52*IF(E$56="",1,E$56)))</f>
        <v/>
      </c>
      <c r="F62" s="47" t="str">
        <f>IF(AND(F52="",F53=""),"",IF(LEFT(LOWER(F53),1)="y","∞ Unlimited",F52*IF(F$56="",1,F$56)))</f>
        <v/>
      </c>
      <c r="G62" s="47" t="str">
        <f>IF(AND(G52="",G53=""),"",IF(LEFT(LOWER(G53),1)="y","∞ Unlimited",G52*IF(G$56="",1,G$56)))</f>
        <v/>
      </c>
    </row>
    <row r="63" spans="2:7" x14ac:dyDescent="0.35">
      <c r="B63" s="49" t="s">
        <v>111</v>
      </c>
      <c r="D63" s="47" t="str">
        <f>IF(AND(D54="",D55=""),"",IF(LEFT(LOWER(D55),1)="y","∞ Unlimited",D54*IF(D$56="",1,D$56)))</f>
        <v/>
      </c>
      <c r="E63" s="47" t="str">
        <f>IF(AND(E54="",E55=""),"",IF(LEFT(LOWER(E55),1)="y","∞ Unlimited",E54*IF(E$56="",1,E$56)))</f>
        <v/>
      </c>
      <c r="F63" s="47" t="str">
        <f>IF(AND(F54="",F55=""),"",IF(LEFT(LOWER(F55),1)="y","∞ Unlimited",F54*IF(F$56="",1,F$56)))</f>
        <v/>
      </c>
      <c r="G63" s="47" t="str">
        <f>IF(AND(G54="",G55=""),"",IF(LEFT(LOWER(G55),1)="y","∞ Unlimited",G54*IF(G$56="",1,G$56)))</f>
        <v/>
      </c>
    </row>
    <row r="64" spans="2:7" x14ac:dyDescent="0.35">
      <c r="B64" s="50" t="s">
        <v>63</v>
      </c>
      <c r="D64" s="47" t="str">
        <f>IF(D47="","",D47*IF(D56="",1,D56))</f>
        <v/>
      </c>
      <c r="E64" s="47" t="str">
        <f>IF(E47="","",E47*IF(E56="",1,E56))</f>
        <v/>
      </c>
      <c r="F64" s="47" t="str">
        <f>IF(F47="","",F47*IF(F56="",1,F56))</f>
        <v/>
      </c>
      <c r="G64" s="47" t="str">
        <f>IF(G47="","",G47*IF(G56="",1,G56))</f>
        <v/>
      </c>
    </row>
    <row r="66" spans="2:8" x14ac:dyDescent="0.35">
      <c r="B66" s="41" t="s">
        <v>83</v>
      </c>
      <c r="C66" s="42"/>
      <c r="D66" s="42"/>
      <c r="E66" s="45"/>
      <c r="F66" s="45"/>
      <c r="G66" s="45"/>
      <c r="H66" s="45"/>
    </row>
    <row r="67" spans="2:8" ht="55.5" customHeight="1" x14ac:dyDescent="0.35">
      <c r="B67" s="74" t="s">
        <v>87</v>
      </c>
      <c r="C67" s="74"/>
      <c r="D67" s="74"/>
      <c r="E67" s="74"/>
    </row>
    <row r="68" spans="2:8" ht="29" x14ac:dyDescent="0.35">
      <c r="D68" s="11" t="s">
        <v>90</v>
      </c>
      <c r="E68" s="11" t="s">
        <v>88</v>
      </c>
      <c r="F68" s="11" t="s">
        <v>89</v>
      </c>
    </row>
    <row r="69" spans="2:8" x14ac:dyDescent="0.35">
      <c r="B69" s="43" t="s">
        <v>28</v>
      </c>
      <c r="D69" s="47">
        <f>D25</f>
        <v>0</v>
      </c>
      <c r="E69" s="60" t="s">
        <v>15</v>
      </c>
      <c r="F69" s="47" t="str">
        <f>IFERROR(D69*E69,"")</f>
        <v/>
      </c>
    </row>
    <row r="70" spans="2:8" x14ac:dyDescent="0.35">
      <c r="B70" s="49" t="s">
        <v>115</v>
      </c>
      <c r="D70" s="47">
        <f>D26</f>
        <v>0</v>
      </c>
      <c r="E70" s="60" t="s">
        <v>15</v>
      </c>
      <c r="F70" s="47" t="str">
        <f>IFERROR(D70*E70,"")</f>
        <v/>
      </c>
    </row>
    <row r="71" spans="2:8" x14ac:dyDescent="0.35">
      <c r="B71" s="49" t="s">
        <v>111</v>
      </c>
      <c r="D71" s="47">
        <f>D27</f>
        <v>0</v>
      </c>
      <c r="E71" s="60" t="s">
        <v>15</v>
      </c>
      <c r="F71" s="47" t="str">
        <f>IFERROR(D71*E71,"")</f>
        <v/>
      </c>
    </row>
    <row r="73" spans="2:8" x14ac:dyDescent="0.35">
      <c r="B73" s="61" t="s">
        <v>91</v>
      </c>
      <c r="C73" s="62"/>
      <c r="D73" s="62"/>
      <c r="E73" s="63"/>
      <c r="F73" s="64"/>
      <c r="G73" s="64"/>
      <c r="H73" s="64"/>
    </row>
    <row r="74" spans="2:8" ht="86.25" customHeight="1" x14ac:dyDescent="0.35">
      <c r="B74" s="74" t="s">
        <v>92</v>
      </c>
      <c r="C74" s="74"/>
      <c r="D74" s="74"/>
      <c r="E74" s="74"/>
    </row>
    <row r="75" spans="2:8" ht="18.5" x14ac:dyDescent="0.45">
      <c r="B75" s="10" t="s">
        <v>31</v>
      </c>
      <c r="C75" s="9"/>
      <c r="D75" s="9"/>
      <c r="E75" s="9"/>
      <c r="F75" s="9"/>
      <c r="G75" s="9"/>
      <c r="H75" s="9"/>
    </row>
    <row r="76" spans="2:8" x14ac:dyDescent="0.35">
      <c r="B76" s="3" t="s">
        <v>93</v>
      </c>
      <c r="D76" s="66" t="s">
        <v>118</v>
      </c>
      <c r="E76" s="66" t="s">
        <v>94</v>
      </c>
      <c r="F76" s="66" t="s">
        <v>95</v>
      </c>
      <c r="G76" s="66" t="s">
        <v>96</v>
      </c>
      <c r="H76" s="66" t="s">
        <v>97</v>
      </c>
    </row>
    <row r="77" spans="2:8" x14ac:dyDescent="0.35">
      <c r="B77" s="3" t="s">
        <v>28</v>
      </c>
      <c r="D77" s="47">
        <f>E34</f>
        <v>0</v>
      </c>
      <c r="E77" s="47">
        <f>IFERROR(HLOOKUP("∞ Unlimited",D61:G61,1,FALSE),SUM(D61:G61))</f>
        <v>0</v>
      </c>
      <c r="F77" s="47" t="str">
        <f>E69</f>
        <v/>
      </c>
      <c r="G77" s="47">
        <f>IFERROR(HLOOKUP("∞ Unlimited",D77:F77,1,FALSE),SUM(D77:F77))</f>
        <v>0</v>
      </c>
      <c r="H77" s="46">
        <v>5</v>
      </c>
    </row>
    <row r="78" spans="2:8" x14ac:dyDescent="0.35">
      <c r="B78" s="3" t="s">
        <v>116</v>
      </c>
      <c r="D78" s="47">
        <f>E35</f>
        <v>0</v>
      </c>
      <c r="E78" s="47">
        <f>IFERROR(HLOOKUP("∞ Unlimited",D62:G62,1,FALSE),SUM(D62:G62))</f>
        <v>0</v>
      </c>
      <c r="F78" s="47" t="str">
        <f>E70</f>
        <v/>
      </c>
      <c r="G78" s="47">
        <f>IFERROR(HLOOKUP("∞ Unlimited",D78:F78,1,FALSE),SUM(D78:F78))</f>
        <v>0</v>
      </c>
      <c r="H78" s="46">
        <v>140</v>
      </c>
    </row>
    <row r="79" spans="2:8" x14ac:dyDescent="0.35">
      <c r="B79" s="3" t="s">
        <v>117</v>
      </c>
      <c r="D79" s="47">
        <f>E36</f>
        <v>0</v>
      </c>
      <c r="E79" s="47">
        <f>IFERROR(HLOOKUP("∞ Unlimited",D63:G63,1,FALSE),SUM(D63:G63))</f>
        <v>0</v>
      </c>
      <c r="F79" s="47" t="str">
        <f>E71</f>
        <v/>
      </c>
      <c r="G79" s="47">
        <f>IFERROR(HLOOKUP("∞ Unlimited",D79:F79,1,FALSE),SUM(D79:F79))</f>
        <v>0</v>
      </c>
      <c r="H79" s="46">
        <v>20</v>
      </c>
    </row>
    <row r="80" spans="2:8" x14ac:dyDescent="0.35">
      <c r="B80" s="3" t="s">
        <v>98</v>
      </c>
      <c r="D80" s="47" t="str">
        <f>E38</f>
        <v/>
      </c>
      <c r="E80" s="47">
        <f>SUM(D60:G60)</f>
        <v>0</v>
      </c>
      <c r="F80" s="47">
        <f>SUM(F69:F71)</f>
        <v>0</v>
      </c>
      <c r="G80" s="65">
        <f>SUM(D80:F80)</f>
        <v>0</v>
      </c>
    </row>
    <row r="81" spans="2:4" x14ac:dyDescent="0.35">
      <c r="B81" s="3" t="s">
        <v>63</v>
      </c>
      <c r="D81" s="47" t="str">
        <f>E37</f>
        <v/>
      </c>
    </row>
    <row r="82" spans="2:4" x14ac:dyDescent="0.35">
      <c r="B82" s="3"/>
    </row>
    <row r="83" spans="2:4" x14ac:dyDescent="0.35">
      <c r="B83" s="3"/>
      <c r="D83" s="3">
        <v>2026</v>
      </c>
    </row>
    <row r="84" spans="2:4" x14ac:dyDescent="0.35">
      <c r="B84" s="3" t="s">
        <v>99</v>
      </c>
      <c r="D84" s="65">
        <f>G80</f>
        <v>0</v>
      </c>
    </row>
    <row r="85" spans="2:4" x14ac:dyDescent="0.35">
      <c r="B85" s="3" t="s">
        <v>100</v>
      </c>
      <c r="D85" s="60" t="s">
        <v>15</v>
      </c>
    </row>
  </sheetData>
  <mergeCells count="5">
    <mergeCell ref="B10:E10"/>
    <mergeCell ref="B32:E32"/>
    <mergeCell ref="B41:E41"/>
    <mergeCell ref="B67:E67"/>
    <mergeCell ref="B74:E7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C8A93-B16B-49B6-B409-4BBB20004A46}">
  <dimension ref="B1:H85"/>
  <sheetViews>
    <sheetView workbookViewId="0"/>
  </sheetViews>
  <sheetFormatPr defaultColWidth="9.1796875" defaultRowHeight="14.5" x14ac:dyDescent="0.35"/>
  <cols>
    <col min="1" max="1" width="2.81640625" style="4" customWidth="1"/>
    <col min="2" max="2" width="81.7265625" style="4" customWidth="1"/>
    <col min="3" max="3" width="1.7265625" style="4" customWidth="1"/>
    <col min="4" max="5" width="38.81640625" style="4" customWidth="1"/>
    <col min="6" max="6" width="12.1796875" style="4" customWidth="1"/>
    <col min="7" max="7" width="9.1796875" style="4" bestFit="1" customWidth="1"/>
    <col min="8" max="8" width="9.1796875" style="4" customWidth="1"/>
    <col min="9" max="16384" width="9.1796875" style="4"/>
  </cols>
  <sheetData>
    <row r="1" spans="2:8" x14ac:dyDescent="0.35">
      <c r="B1" s="29"/>
      <c r="D1" s="21"/>
    </row>
    <row r="2" spans="2:8" ht="21" x14ac:dyDescent="0.5">
      <c r="B2" s="67" t="s">
        <v>123</v>
      </c>
      <c r="C2" s="68"/>
      <c r="D2" s="68"/>
      <c r="E2" s="68"/>
      <c r="F2" s="68"/>
      <c r="G2" s="68"/>
      <c r="H2" s="68"/>
    </row>
    <row r="3" spans="2:8" x14ac:dyDescent="0.35">
      <c r="D3" s="8">
        <v>2026</v>
      </c>
    </row>
    <row r="4" spans="2:8" x14ac:dyDescent="0.35">
      <c r="B4" s="3" t="s">
        <v>41</v>
      </c>
      <c r="D4" s="17"/>
    </row>
    <row r="5" spans="2:8" x14ac:dyDescent="0.35">
      <c r="B5" s="3" t="s">
        <v>18</v>
      </c>
      <c r="D5" s="17"/>
    </row>
    <row r="6" spans="2:8" x14ac:dyDescent="0.35">
      <c r="E6" s="3"/>
    </row>
    <row r="7" spans="2:8" ht="43.5" x14ac:dyDescent="0.35">
      <c r="B7" s="11" t="s">
        <v>124</v>
      </c>
      <c r="C7" s="3"/>
      <c r="D7" s="3"/>
      <c r="E7" s="3"/>
    </row>
    <row r="8" spans="2:8" x14ac:dyDescent="0.35">
      <c r="B8" s="3"/>
      <c r="C8" s="3"/>
      <c r="D8" s="3"/>
      <c r="E8" s="3"/>
      <c r="F8" s="3"/>
    </row>
    <row r="9" spans="2:8" x14ac:dyDescent="0.35">
      <c r="B9" s="41" t="s">
        <v>42</v>
      </c>
      <c r="C9" s="42"/>
      <c r="D9" s="42"/>
      <c r="E9" s="42"/>
      <c r="F9" s="42"/>
      <c r="G9" s="42"/>
      <c r="H9" s="42"/>
    </row>
    <row r="10" spans="2:8" x14ac:dyDescent="0.35">
      <c r="B10" s="73" t="s">
        <v>43</v>
      </c>
      <c r="C10" s="73"/>
      <c r="D10" s="73"/>
      <c r="E10" s="73"/>
    </row>
    <row r="11" spans="2:8" x14ac:dyDescent="0.35">
      <c r="B11" s="33" t="s">
        <v>44</v>
      </c>
    </row>
    <row r="12" spans="2:8" ht="30" customHeight="1" x14ac:dyDescent="0.35">
      <c r="B12" s="39" t="s">
        <v>68</v>
      </c>
      <c r="D12" s="25"/>
    </row>
    <row r="13" spans="2:8" ht="30" customHeight="1" x14ac:dyDescent="0.35">
      <c r="B13" s="39" t="s">
        <v>69</v>
      </c>
      <c r="D13" s="25"/>
    </row>
    <row r="14" spans="2:8" ht="29" x14ac:dyDescent="0.35">
      <c r="B14" s="39" t="s">
        <v>70</v>
      </c>
      <c r="D14" s="25"/>
    </row>
    <row r="15" spans="2:8" ht="43.5" x14ac:dyDescent="0.35">
      <c r="B15" s="39" t="s">
        <v>71</v>
      </c>
      <c r="D15" s="25"/>
    </row>
    <row r="16" spans="2:8" ht="29" x14ac:dyDescent="0.35">
      <c r="B16" s="39" t="s">
        <v>72</v>
      </c>
      <c r="D16" s="25"/>
    </row>
    <row r="17" spans="2:8" ht="29" x14ac:dyDescent="0.35">
      <c r="B17" s="39" t="s">
        <v>73</v>
      </c>
      <c r="D17" s="25"/>
    </row>
    <row r="18" spans="2:8" ht="29" x14ac:dyDescent="0.35">
      <c r="B18" s="39" t="s">
        <v>74</v>
      </c>
      <c r="D18" s="25"/>
    </row>
    <row r="19" spans="2:8" ht="43.5" x14ac:dyDescent="0.35">
      <c r="B19" s="39" t="s">
        <v>75</v>
      </c>
      <c r="D19" s="25"/>
    </row>
    <row r="20" spans="2:8" x14ac:dyDescent="0.35">
      <c r="B20" s="38" t="s">
        <v>53</v>
      </c>
      <c r="D20" s="25"/>
    </row>
    <row r="21" spans="2:8" ht="58" x14ac:dyDescent="0.35">
      <c r="B21" s="39" t="s">
        <v>102</v>
      </c>
      <c r="D21" s="25"/>
    </row>
    <row r="22" spans="2:8" x14ac:dyDescent="0.35">
      <c r="B22" s="38" t="s">
        <v>103</v>
      </c>
      <c r="D22" s="25"/>
    </row>
    <row r="23" spans="2:8" ht="58" x14ac:dyDescent="0.35">
      <c r="B23" s="39" t="s">
        <v>104</v>
      </c>
      <c r="D23" s="25"/>
    </row>
    <row r="24" spans="2:8" x14ac:dyDescent="0.35">
      <c r="B24" s="38" t="s">
        <v>105</v>
      </c>
      <c r="D24" s="25"/>
    </row>
    <row r="25" spans="2:8" ht="58" x14ac:dyDescent="0.35">
      <c r="B25" s="39" t="s">
        <v>101</v>
      </c>
      <c r="D25" s="25"/>
    </row>
    <row r="26" spans="2:8" ht="58" x14ac:dyDescent="0.35">
      <c r="B26" s="39" t="s">
        <v>106</v>
      </c>
      <c r="D26" s="25"/>
    </row>
    <row r="27" spans="2:8" ht="58" x14ac:dyDescent="0.35">
      <c r="B27" s="39" t="s">
        <v>107</v>
      </c>
      <c r="D27" s="25"/>
    </row>
    <row r="28" spans="2:8" ht="43.5" x14ac:dyDescent="0.35">
      <c r="B28" s="39" t="s">
        <v>76</v>
      </c>
      <c r="D28" s="25" t="s">
        <v>15</v>
      </c>
    </row>
    <row r="29" spans="2:8" ht="29" x14ac:dyDescent="0.35">
      <c r="B29" s="40" t="s">
        <v>56</v>
      </c>
      <c r="D29" s="25" t="s">
        <v>15</v>
      </c>
    </row>
    <row r="30" spans="2:8" x14ac:dyDescent="0.35">
      <c r="E30" s="44"/>
    </row>
    <row r="31" spans="2:8" x14ac:dyDescent="0.35">
      <c r="B31" s="41" t="s">
        <v>84</v>
      </c>
      <c r="C31" s="42"/>
      <c r="D31" s="42"/>
      <c r="E31" s="45"/>
      <c r="F31" s="45"/>
      <c r="G31" s="45"/>
      <c r="H31" s="45"/>
    </row>
    <row r="32" spans="2:8" ht="30" customHeight="1" x14ac:dyDescent="0.35">
      <c r="B32" s="73" t="s">
        <v>65</v>
      </c>
      <c r="C32" s="73"/>
      <c r="D32" s="73"/>
      <c r="E32" s="73"/>
      <c r="F32" s="3" t="s">
        <v>108</v>
      </c>
      <c r="G32" s="3" t="s">
        <v>109</v>
      </c>
    </row>
    <row r="33" spans="2:8" x14ac:dyDescent="0.35">
      <c r="B33" s="49" t="s">
        <v>59</v>
      </c>
      <c r="E33" s="47" t="str">
        <f>IF(D12="","",D12&amp;IF(D28="",""," x "&amp;D28))</f>
        <v/>
      </c>
    </row>
    <row r="34" spans="2:8" x14ac:dyDescent="0.35">
      <c r="B34" s="50" t="s">
        <v>64</v>
      </c>
      <c r="D34" s="48" t="s">
        <v>120</v>
      </c>
      <c r="E34" s="47">
        <f>IF(OR(LEFT(LOWER(D20),1)="y",LOWER(D20)="unlimited"),"∞ Unlimited",D19)</f>
        <v>0</v>
      </c>
      <c r="F34" s="47">
        <f>VALUE(MID(D34,FIND(":",D34)+2,2))-E34</f>
        <v>2</v>
      </c>
      <c r="G34" s="4" t="str">
        <f>IF(VALUE(E34)&lt;VALUE(MID(D34,FIND(":",D34)+2,2)),"Insufficient","OK")</f>
        <v>Insufficient</v>
      </c>
    </row>
    <row r="35" spans="2:8" x14ac:dyDescent="0.35">
      <c r="B35" s="50" t="s">
        <v>110</v>
      </c>
      <c r="D35" s="48" t="s">
        <v>119</v>
      </c>
      <c r="E35" s="47">
        <f>IF(OR(LEFT(LOWER(D22),1)="y",LOWER(D22)="unlimited"),"∞ Unlimited",D21)</f>
        <v>0</v>
      </c>
      <c r="F35" s="47">
        <f>VALUE(MID(D35,FIND(":",D35)+2,2))-E35</f>
        <v>14</v>
      </c>
      <c r="G35" s="4" t="str">
        <f>IF(VALUE(E35)&lt;VALUE(MID(D35,FIND(":",D35)+2,2)),"Insufficient","OK")</f>
        <v>Insufficient</v>
      </c>
    </row>
    <row r="36" spans="2:8" x14ac:dyDescent="0.35">
      <c r="B36" s="50" t="s">
        <v>111</v>
      </c>
      <c r="D36" s="48" t="s">
        <v>112</v>
      </c>
      <c r="E36" s="47">
        <f>IF(OR(LEFT(LOWER(D24),1)="y",LOWER(D24)="unlimited"),"∞ Unlimited",D23)</f>
        <v>0</v>
      </c>
      <c r="F36" s="47">
        <f>VALUE(MID(D36,FIND(":",D36)+2,2))-E36</f>
        <v>70</v>
      </c>
      <c r="G36" s="4" t="str">
        <f>IF(VALUE(E36)&lt;VALUE(MID(D36,FIND(":",D36)+2,2)),"Insufficient","OK")</f>
        <v>Insufficient</v>
      </c>
    </row>
    <row r="37" spans="2:8" x14ac:dyDescent="0.35">
      <c r="B37" s="50" t="s">
        <v>63</v>
      </c>
      <c r="D37" s="48" t="s">
        <v>62</v>
      </c>
      <c r="E37" s="47" t="str">
        <f>IF(D16="","",D16*IF(D28="",1,D28))</f>
        <v/>
      </c>
      <c r="F37" s="47" t="str">
        <f>IF(E37="","",MAX(VALUE(MID(D37,FIND(":",D37)+2,2))-E37,0))</f>
        <v/>
      </c>
      <c r="G37" s="4" t="str">
        <f>IFERROR(IF(VALUE(E37)&lt;VALUE(MID(D37,FIND(":",D37)+2,2)),"Missing","OK"),"")</f>
        <v/>
      </c>
    </row>
    <row r="38" spans="2:8" x14ac:dyDescent="0.35">
      <c r="B38" s="50" t="s">
        <v>60</v>
      </c>
      <c r="E38" s="47" t="str">
        <f>IF(D15="","",D15*IF(D28="",1,D28))</f>
        <v/>
      </c>
    </row>
    <row r="40" spans="2:8" x14ac:dyDescent="0.35">
      <c r="B40" s="41" t="s">
        <v>66</v>
      </c>
      <c r="C40" s="42"/>
      <c r="D40" s="42"/>
      <c r="E40" s="45"/>
      <c r="F40" s="45"/>
      <c r="G40" s="45"/>
      <c r="H40" s="45"/>
    </row>
    <row r="41" spans="2:8" ht="45" customHeight="1" x14ac:dyDescent="0.35">
      <c r="B41" s="74" t="s">
        <v>67</v>
      </c>
      <c r="C41" s="74"/>
      <c r="D41" s="74"/>
      <c r="E41" s="74"/>
    </row>
    <row r="42" spans="2:8" x14ac:dyDescent="0.35">
      <c r="B42" s="3" t="s">
        <v>82</v>
      </c>
      <c r="D42" s="8" t="s">
        <v>78</v>
      </c>
      <c r="E42" s="8" t="s">
        <v>79</v>
      </c>
      <c r="F42" s="8" t="s">
        <v>80</v>
      </c>
      <c r="G42" s="8" t="s">
        <v>81</v>
      </c>
    </row>
    <row r="43" spans="2:8" ht="29" x14ac:dyDescent="0.35">
      <c r="B43" s="39" t="s">
        <v>68</v>
      </c>
      <c r="D43" s="51"/>
      <c r="E43" s="52" t="s">
        <v>15</v>
      </c>
      <c r="F43" s="51" t="s">
        <v>15</v>
      </c>
      <c r="G43" s="25" t="s">
        <v>15</v>
      </c>
    </row>
    <row r="44" spans="2:8" ht="29" x14ac:dyDescent="0.35">
      <c r="B44" s="39" t="s">
        <v>69</v>
      </c>
      <c r="D44" s="51"/>
      <c r="E44" s="52" t="s">
        <v>15</v>
      </c>
      <c r="F44" s="51" t="s">
        <v>15</v>
      </c>
      <c r="G44" s="25" t="s">
        <v>15</v>
      </c>
    </row>
    <row r="45" spans="2:8" ht="29" x14ac:dyDescent="0.35">
      <c r="B45" s="39" t="s">
        <v>70</v>
      </c>
      <c r="D45" s="51"/>
      <c r="E45" s="52" t="s">
        <v>15</v>
      </c>
      <c r="F45" s="51" t="s">
        <v>15</v>
      </c>
      <c r="G45" s="25" t="s">
        <v>15</v>
      </c>
    </row>
    <row r="46" spans="2:8" ht="43.5" x14ac:dyDescent="0.35">
      <c r="B46" s="39" t="s">
        <v>71</v>
      </c>
      <c r="D46" s="51"/>
      <c r="E46" s="52" t="s">
        <v>15</v>
      </c>
      <c r="F46" s="51" t="s">
        <v>15</v>
      </c>
      <c r="G46" s="25" t="s">
        <v>15</v>
      </c>
    </row>
    <row r="47" spans="2:8" ht="29" x14ac:dyDescent="0.35">
      <c r="B47" s="39" t="s">
        <v>72</v>
      </c>
      <c r="D47" s="55"/>
      <c r="E47" s="57" t="s">
        <v>15</v>
      </c>
      <c r="F47" s="51" t="s">
        <v>15</v>
      </c>
      <c r="G47" s="25" t="s">
        <v>15</v>
      </c>
    </row>
    <row r="48" spans="2:8" ht="29" x14ac:dyDescent="0.35">
      <c r="B48" s="39" t="s">
        <v>73</v>
      </c>
      <c r="D48" s="51"/>
      <c r="E48" s="52" t="s">
        <v>15</v>
      </c>
      <c r="F48" s="51" t="s">
        <v>15</v>
      </c>
      <c r="G48" s="25" t="s">
        <v>15</v>
      </c>
    </row>
    <row r="49" spans="2:7" ht="29" x14ac:dyDescent="0.35">
      <c r="B49" s="39" t="s">
        <v>74</v>
      </c>
      <c r="D49" s="51"/>
      <c r="E49" s="52" t="s">
        <v>15</v>
      </c>
      <c r="F49" s="51" t="s">
        <v>15</v>
      </c>
      <c r="G49" s="25" t="s">
        <v>15</v>
      </c>
    </row>
    <row r="50" spans="2:7" ht="43.5" x14ac:dyDescent="0.35">
      <c r="B50" s="39" t="s">
        <v>75</v>
      </c>
      <c r="D50" s="51"/>
      <c r="E50" s="52" t="s">
        <v>15</v>
      </c>
      <c r="F50" s="51" t="s">
        <v>15</v>
      </c>
      <c r="G50" s="25" t="s">
        <v>15</v>
      </c>
    </row>
    <row r="51" spans="2:7" x14ac:dyDescent="0.35">
      <c r="B51" s="38" t="s">
        <v>53</v>
      </c>
      <c r="D51" s="51"/>
      <c r="E51" s="52" t="s">
        <v>15</v>
      </c>
      <c r="F51" s="57" t="s">
        <v>15</v>
      </c>
      <c r="G51" s="25" t="s">
        <v>15</v>
      </c>
    </row>
    <row r="52" spans="2:7" ht="58" x14ac:dyDescent="0.35">
      <c r="B52" s="39" t="s">
        <v>102</v>
      </c>
      <c r="D52" s="51"/>
      <c r="E52" s="52"/>
      <c r="F52" s="52"/>
      <c r="G52" s="25"/>
    </row>
    <row r="53" spans="2:7" x14ac:dyDescent="0.35">
      <c r="B53" s="38" t="s">
        <v>103</v>
      </c>
      <c r="D53" s="51"/>
      <c r="E53" s="52"/>
      <c r="F53" s="52"/>
      <c r="G53" s="25"/>
    </row>
    <row r="54" spans="2:7" ht="58" x14ac:dyDescent="0.35">
      <c r="B54" s="39" t="s">
        <v>104</v>
      </c>
      <c r="D54" s="51"/>
      <c r="E54" s="52"/>
      <c r="F54" s="52"/>
      <c r="G54" s="25"/>
    </row>
    <row r="55" spans="2:7" x14ac:dyDescent="0.35">
      <c r="B55" s="38" t="s">
        <v>105</v>
      </c>
      <c r="D55" s="51"/>
      <c r="E55" s="52"/>
      <c r="F55" s="52"/>
      <c r="G55" s="25"/>
    </row>
    <row r="56" spans="2:7" ht="43.5" x14ac:dyDescent="0.35">
      <c r="B56" s="39" t="s">
        <v>76</v>
      </c>
      <c r="D56" s="51"/>
      <c r="E56" s="52" t="s">
        <v>15</v>
      </c>
      <c r="F56" s="52" t="s">
        <v>15</v>
      </c>
      <c r="G56" s="25" t="s">
        <v>15</v>
      </c>
    </row>
    <row r="57" spans="2:7" ht="29" x14ac:dyDescent="0.35">
      <c r="B57" s="40" t="s">
        <v>77</v>
      </c>
      <c r="D57" s="51"/>
      <c r="E57" s="52" t="s">
        <v>15</v>
      </c>
      <c r="F57" s="52" t="s">
        <v>15</v>
      </c>
      <c r="G57" s="25" t="s">
        <v>15</v>
      </c>
    </row>
    <row r="59" spans="2:7" x14ac:dyDescent="0.35">
      <c r="B59" s="3" t="s">
        <v>85</v>
      </c>
      <c r="D59" s="8" t="s">
        <v>78</v>
      </c>
      <c r="E59" s="8" t="s">
        <v>79</v>
      </c>
      <c r="F59" s="8" t="s">
        <v>80</v>
      </c>
      <c r="G59" s="8" t="s">
        <v>81</v>
      </c>
    </row>
    <row r="60" spans="2:7" x14ac:dyDescent="0.35">
      <c r="B60" s="49" t="s">
        <v>86</v>
      </c>
      <c r="D60" s="47" t="str">
        <f>IF(D46="","",D46*IF(D56="",1,D56))</f>
        <v/>
      </c>
      <c r="E60" s="47" t="str">
        <f>IF(E46="","",E46*IF(E56="",1,E56))</f>
        <v/>
      </c>
      <c r="F60" s="47" t="str">
        <f>IF(F46="","",F46*IF(F56="",1,F56))</f>
        <v/>
      </c>
      <c r="G60" s="47" t="str">
        <f>IF(G46="","",G46*IF(G56="",1,G56))</f>
        <v/>
      </c>
    </row>
    <row r="61" spans="2:7" x14ac:dyDescent="0.35">
      <c r="B61" s="49" t="s">
        <v>28</v>
      </c>
      <c r="D61" s="47" t="str">
        <f>IF(AND(D50="",D51=""),"",IF(LEFT(LOWER(D51),1)="y","∞ Unlimited",D50*IF(D$56="",1,D$56)))</f>
        <v/>
      </c>
      <c r="E61" s="47" t="str">
        <f>IF(AND(E50="",E51=""),"",IF(LEFT(LOWER(E51),1)="y","∞ Unlimited",E50*IF(E$56="",1,E$56)))</f>
        <v/>
      </c>
      <c r="F61" s="47" t="str">
        <f>IF(AND(F50="",F51=""),"",IF(LEFT(LOWER(F51),1)="y","∞ Unlimited",F50*IF(F$56="",1,F$56)))</f>
        <v/>
      </c>
      <c r="G61" s="47" t="str">
        <f>IF(AND(G50="",G51=""),"",IF(LEFT(LOWER(G51),1)="y","∞ Unlimited",G50*IF(G$56="",1,G$56)))</f>
        <v/>
      </c>
    </row>
    <row r="62" spans="2:7" x14ac:dyDescent="0.35">
      <c r="B62" s="49" t="s">
        <v>115</v>
      </c>
      <c r="D62" s="47" t="str">
        <f>IF(AND(D52="",D53=""),"",IF(LEFT(LOWER(D53),1)="y","∞ Unlimited",D52*IF(D$56="",1,D$56)))</f>
        <v/>
      </c>
      <c r="E62" s="47" t="str">
        <f>IF(AND(E52="",E53=""),"",IF(LEFT(LOWER(E53),1)="y","∞ Unlimited",E52*IF(E$56="",1,E$56)))</f>
        <v/>
      </c>
      <c r="F62" s="47" t="str">
        <f>IF(AND(F52="",F53=""),"",IF(LEFT(LOWER(F53),1)="y","∞ Unlimited",F52*IF(F$56="",1,F$56)))</f>
        <v/>
      </c>
      <c r="G62" s="47" t="str">
        <f>IF(AND(G52="",G53=""),"",IF(LEFT(LOWER(G53),1)="y","∞ Unlimited",G52*IF(G$56="",1,G$56)))</f>
        <v/>
      </c>
    </row>
    <row r="63" spans="2:7" x14ac:dyDescent="0.35">
      <c r="B63" s="49" t="s">
        <v>111</v>
      </c>
      <c r="D63" s="47" t="str">
        <f>IF(AND(D54="",D55=""),"",IF(LEFT(LOWER(D55),1)="y","∞ Unlimited",D54*IF(D$56="",1,D$56)))</f>
        <v/>
      </c>
      <c r="E63" s="47" t="str">
        <f>IF(AND(E54="",E55=""),"",IF(LEFT(LOWER(E55),1)="y","∞ Unlimited",E54*IF(E$56="",1,E$56)))</f>
        <v/>
      </c>
      <c r="F63" s="47" t="str">
        <f>IF(AND(F54="",F55=""),"",IF(LEFT(LOWER(F55),1)="y","∞ Unlimited",F54*IF(F$56="",1,F$56)))</f>
        <v/>
      </c>
      <c r="G63" s="47" t="str">
        <f>IF(AND(G54="",G55=""),"",IF(LEFT(LOWER(G55),1)="y","∞ Unlimited",G54*IF(G$56="",1,G$56)))</f>
        <v/>
      </c>
    </row>
    <row r="64" spans="2:7" x14ac:dyDescent="0.35">
      <c r="B64" s="50" t="s">
        <v>63</v>
      </c>
      <c r="D64" s="47" t="str">
        <f>IF(D47="","",D47*IF(D56="",1,D56))</f>
        <v/>
      </c>
      <c r="E64" s="47" t="str">
        <f>IF(E47="","",E47*IF(E56="",1,E56))</f>
        <v/>
      </c>
      <c r="F64" s="47" t="str">
        <f>IF(F47="","",F47*IF(F56="",1,F56))</f>
        <v/>
      </c>
      <c r="G64" s="47" t="str">
        <f>IF(G47="","",G47*IF(G56="",1,G56))</f>
        <v/>
      </c>
    </row>
    <row r="66" spans="2:8" x14ac:dyDescent="0.35">
      <c r="B66" s="41" t="s">
        <v>83</v>
      </c>
      <c r="C66" s="42"/>
      <c r="D66" s="42"/>
      <c r="E66" s="45"/>
      <c r="F66" s="45"/>
      <c r="G66" s="45"/>
      <c r="H66" s="45"/>
    </row>
    <row r="67" spans="2:8" ht="55.5" customHeight="1" x14ac:dyDescent="0.35">
      <c r="B67" s="74" t="s">
        <v>87</v>
      </c>
      <c r="C67" s="74"/>
      <c r="D67" s="74"/>
      <c r="E67" s="74"/>
    </row>
    <row r="68" spans="2:8" ht="29" x14ac:dyDescent="0.35">
      <c r="D68" s="11" t="s">
        <v>90</v>
      </c>
      <c r="E68" s="11" t="s">
        <v>88</v>
      </c>
      <c r="F68" s="11" t="s">
        <v>89</v>
      </c>
    </row>
    <row r="69" spans="2:8" x14ac:dyDescent="0.35">
      <c r="B69" s="43" t="s">
        <v>28</v>
      </c>
      <c r="D69" s="47">
        <f>D25</f>
        <v>0</v>
      </c>
      <c r="E69" s="60" t="s">
        <v>15</v>
      </c>
      <c r="F69" s="47" t="str">
        <f>IFERROR(D69*E69,"")</f>
        <v/>
      </c>
    </row>
    <row r="70" spans="2:8" x14ac:dyDescent="0.35">
      <c r="B70" s="49" t="s">
        <v>115</v>
      </c>
      <c r="D70" s="47">
        <f>D26</f>
        <v>0</v>
      </c>
      <c r="E70" s="60" t="s">
        <v>15</v>
      </c>
      <c r="F70" s="47" t="str">
        <f>IFERROR(D70*E70,"")</f>
        <v/>
      </c>
    </row>
    <row r="71" spans="2:8" x14ac:dyDescent="0.35">
      <c r="B71" s="49" t="s">
        <v>111</v>
      </c>
      <c r="D71" s="47">
        <f>D27</f>
        <v>0</v>
      </c>
      <c r="E71" s="60" t="s">
        <v>15</v>
      </c>
      <c r="F71" s="47" t="str">
        <f>IFERROR(D71*E71,"")</f>
        <v/>
      </c>
    </row>
    <row r="73" spans="2:8" x14ac:dyDescent="0.35">
      <c r="B73" s="61" t="s">
        <v>91</v>
      </c>
      <c r="C73" s="62"/>
      <c r="D73" s="62"/>
      <c r="E73" s="63"/>
      <c r="F73" s="64"/>
      <c r="G73" s="64"/>
      <c r="H73" s="64"/>
    </row>
    <row r="74" spans="2:8" ht="86.25" customHeight="1" x14ac:dyDescent="0.35">
      <c r="B74" s="74" t="s">
        <v>92</v>
      </c>
      <c r="C74" s="74"/>
      <c r="D74" s="74"/>
      <c r="E74" s="74"/>
    </row>
    <row r="75" spans="2:8" ht="18.5" x14ac:dyDescent="0.45">
      <c r="B75" s="10" t="s">
        <v>31</v>
      </c>
      <c r="C75" s="9"/>
      <c r="D75" s="9"/>
      <c r="E75" s="9"/>
      <c r="F75" s="9"/>
      <c r="G75" s="9"/>
      <c r="H75" s="9"/>
    </row>
    <row r="76" spans="2:8" x14ac:dyDescent="0.35">
      <c r="B76" s="3" t="s">
        <v>93</v>
      </c>
      <c r="D76" s="66" t="s">
        <v>118</v>
      </c>
      <c r="E76" s="66" t="s">
        <v>94</v>
      </c>
      <c r="F76" s="66" t="s">
        <v>95</v>
      </c>
      <c r="G76" s="66" t="s">
        <v>96</v>
      </c>
      <c r="H76" s="66" t="s">
        <v>97</v>
      </c>
    </row>
    <row r="77" spans="2:8" x14ac:dyDescent="0.35">
      <c r="B77" s="3" t="s">
        <v>28</v>
      </c>
      <c r="D77" s="47">
        <f>E34</f>
        <v>0</v>
      </c>
      <c r="E77" s="47">
        <f>IFERROR(HLOOKUP("∞ Unlimited",D61:G61,1,FALSE),SUM(D61:G61))</f>
        <v>0</v>
      </c>
      <c r="F77" s="47" t="str">
        <f>E69</f>
        <v/>
      </c>
      <c r="G77" s="47">
        <f>IFERROR(HLOOKUP("∞ Unlimited",D77:F77,1,FALSE),SUM(D77:F77))</f>
        <v>0</v>
      </c>
      <c r="H77" s="46">
        <v>2</v>
      </c>
    </row>
    <row r="78" spans="2:8" x14ac:dyDescent="0.35">
      <c r="B78" s="3" t="s">
        <v>116</v>
      </c>
      <c r="D78" s="47">
        <f>E35</f>
        <v>0</v>
      </c>
      <c r="E78" s="47">
        <f>IFERROR(HLOOKUP("∞ Unlimited",D62:G62,1,FALSE),SUM(D62:G62))</f>
        <v>0</v>
      </c>
      <c r="F78" s="47" t="str">
        <f>E70</f>
        <v/>
      </c>
      <c r="G78" s="47">
        <f>IFERROR(HLOOKUP("∞ Unlimited",D78:F78,1,FALSE),SUM(D78:F78))</f>
        <v>0</v>
      </c>
      <c r="H78" s="46">
        <v>140</v>
      </c>
    </row>
    <row r="79" spans="2:8" x14ac:dyDescent="0.35">
      <c r="B79" s="3" t="s">
        <v>117</v>
      </c>
      <c r="D79" s="47">
        <f>E36</f>
        <v>0</v>
      </c>
      <c r="E79" s="47">
        <f>IFERROR(HLOOKUP("∞ Unlimited",D63:G63,1,FALSE),SUM(D63:G63))</f>
        <v>0</v>
      </c>
      <c r="F79" s="47" t="str">
        <f>E71</f>
        <v/>
      </c>
      <c r="G79" s="47">
        <f>IFERROR(HLOOKUP("∞ Unlimited",D79:F79,1,FALSE),SUM(D79:F79))</f>
        <v>0</v>
      </c>
      <c r="H79" s="46">
        <v>70</v>
      </c>
    </row>
    <row r="80" spans="2:8" x14ac:dyDescent="0.35">
      <c r="B80" s="3" t="s">
        <v>98</v>
      </c>
      <c r="D80" s="47" t="str">
        <f>E38</f>
        <v/>
      </c>
      <c r="E80" s="47">
        <f>SUM(D60:G60)</f>
        <v>0</v>
      </c>
      <c r="F80" s="47">
        <f>SUM(F69:F71)</f>
        <v>0</v>
      </c>
      <c r="G80" s="65">
        <f>SUM(D80:F80)</f>
        <v>0</v>
      </c>
    </row>
    <row r="81" spans="2:4" x14ac:dyDescent="0.35">
      <c r="B81" s="3" t="s">
        <v>63</v>
      </c>
      <c r="D81" s="47" t="str">
        <f>E37</f>
        <v/>
      </c>
    </row>
    <row r="82" spans="2:4" x14ac:dyDescent="0.35">
      <c r="B82" s="3"/>
    </row>
    <row r="83" spans="2:4" x14ac:dyDescent="0.35">
      <c r="B83" s="3"/>
      <c r="D83" s="3">
        <v>2026</v>
      </c>
    </row>
    <row r="84" spans="2:4" x14ac:dyDescent="0.35">
      <c r="B84" s="3" t="s">
        <v>99</v>
      </c>
      <c r="D84" s="65">
        <f>G80</f>
        <v>0</v>
      </c>
    </row>
    <row r="85" spans="2:4" x14ac:dyDescent="0.35">
      <c r="B85" s="3" t="s">
        <v>100</v>
      </c>
      <c r="D85" s="60" t="s">
        <v>15</v>
      </c>
    </row>
  </sheetData>
  <mergeCells count="5">
    <mergeCell ref="B10:E10"/>
    <mergeCell ref="B32:E32"/>
    <mergeCell ref="B41:E41"/>
    <mergeCell ref="B67:E67"/>
    <mergeCell ref="B74:E7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12828ED20E4CF4C87A479821B407446" ma:contentTypeVersion="2" ma:contentTypeDescription="Create a new document." ma:contentTypeScope="" ma:versionID="2a9d116d46e7c4d1d9a32a0a22e8f4e1">
  <xsd:schema xmlns:xsd="http://www.w3.org/2001/XMLSchema" xmlns:xs="http://www.w3.org/2001/XMLSchema" xmlns:p="http://schemas.microsoft.com/office/2006/metadata/properties" xmlns:ns1="http://schemas.microsoft.com/sharepoint/v3" xmlns:ns2="1aaea1ea-72e4-4374-b05e-72e2f16fb7ae" targetNamespace="http://schemas.microsoft.com/office/2006/metadata/properties" ma:root="true" ma:fieldsID="5f03cfa57e716973114bdf2422329f5c" ns1:_="" ns2:_="">
    <xsd:import namespace="http://schemas.microsoft.com/sharepoint/v3"/>
    <xsd:import namespace="1aaea1ea-72e4-4374-b05e-72e2f16fb7ae"/>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aaea1ea-72e4-4374-b05e-72e2f16fb7ae"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4B2A8E-D8BC-4178-93BA-EE0FC3EEB06D}"/>
</file>

<file path=customXml/itemProps2.xml><?xml version="1.0" encoding="utf-8"?>
<ds:datastoreItem xmlns:ds="http://schemas.openxmlformats.org/officeDocument/2006/customXml" ds:itemID="{24C3A27B-9ACB-437E-B79F-A71A7D395565}">
  <ds:schemaRefs>
    <ds:schemaRef ds:uri="http://schemas.microsoft.com/office/2006/metadata/properties"/>
    <ds:schemaRef ds:uri="http://schemas.microsoft.com/office/infopath/2007/PartnerControls"/>
    <ds:schemaRef ds:uri="0f208774-d51b-4573-a67b-89dea6922a77"/>
    <ds:schemaRef ds:uri="c90385a7-5e94-4852-9398-ec888c07ca90"/>
  </ds:schemaRefs>
</ds:datastoreItem>
</file>

<file path=customXml/itemProps3.xml><?xml version="1.0" encoding="utf-8"?>
<ds:datastoreItem xmlns:ds="http://schemas.openxmlformats.org/officeDocument/2006/customXml" ds:itemID="{9F1A0F0F-B002-4A93-9665-F05C7D260DD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1_Contact</vt:lpstr>
      <vt:lpstr>2_FixedBroadband</vt:lpstr>
      <vt:lpstr>3_MobileBroadband</vt:lpstr>
      <vt:lpstr>4_Low-consumption</vt:lpstr>
      <vt:lpstr>5_High-consumption(5+140+20)</vt:lpstr>
      <vt:lpstr>5_High-consumption(2+140+70)OLD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Vertesy, Daniel</dc:creator>
  <cp:lastModifiedBy>Desai, Nehal</cp:lastModifiedBy>
  <dcterms:created xsi:type="dcterms:W3CDTF">2026-02-19T21:03:23Z</dcterms:created>
  <dcterms:modified xsi:type="dcterms:W3CDTF">2026-04-02T12:48:31Z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0x010100012828ED20E4CF4C87A479821B407446</vt:lpwstr>
  </property>
  <property fmtid="{D5CDD505-2E9C-101B-9397-08002B2CF9AE}" pid="3" name="MediaServiceImageTags">
    <vt:lpwstr/>
  </property>
</Properties>
</file>